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№1-мз" sheetId="1" r:id="rId1"/>
    <sheet name="№1-1мз" sheetId="2" r:id="rId2"/>
    <sheet name="№2-мз" sheetId="3" r:id="rId3"/>
    <sheet name="№3-мз" sheetId="4" r:id="rId4"/>
    <sheet name="№4-мз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<sst xmlns="http://schemas.openxmlformats.org/spreadsheetml/2006/main" count="339" uniqueCount="176">
  <si>
    <t>Приложение №1-мз</t>
  </si>
  <si>
    <r>
      <t xml:space="preserve">Информация по закупкам </t>
    </r>
    <r>
      <rPr>
        <b/>
        <sz val="12"/>
        <color indexed="8"/>
        <rFont val="Times New Roman"/>
        <family val="0"/>
      </rPr>
      <t xml:space="preserve"> за </t>
    </r>
    <r>
      <rPr>
        <b/>
        <sz val="12"/>
        <color indexed="8"/>
        <rFont val="Times New Roman"/>
        <family val="0"/>
      </rPr>
      <t>2022 год</t>
    </r>
  </si>
  <si>
    <t xml:space="preserve"> по</t>
  </si>
  <si>
    <t>указать муниципальное образование</t>
  </si>
  <si>
    <r>
      <t>Структура системы закупок в МО</t>
    </r>
    <r>
      <rPr>
        <sz val="10"/>
        <color indexed="10"/>
        <rFont val="Times New Roman"/>
        <family val="0"/>
      </rPr>
      <t>*</t>
    </r>
    <r>
      <rPr>
        <sz val="10"/>
        <rFont val="Times New Roman"/>
        <family val="0"/>
      </rPr>
      <t>:</t>
    </r>
  </si>
  <si>
    <r>
      <rPr>
        <sz val="10"/>
        <color indexed="10"/>
        <rFont val="Times New Roman"/>
        <family val="0"/>
      </rPr>
      <t xml:space="preserve">указать </t>
    </r>
    <r>
      <rPr>
        <sz val="10"/>
        <rFont val="Times New Roman"/>
        <family val="0"/>
      </rPr>
      <t xml:space="preserve"> </t>
    </r>
    <r>
      <rPr>
        <b/>
        <sz val="10"/>
        <rFont val="Times New Roman"/>
        <family val="0"/>
      </rPr>
      <t>(централизованная, децентрализованная, смешанная)</t>
    </r>
  </si>
  <si>
    <t>тыс.руб.</t>
  </si>
  <si>
    <t>№</t>
  </si>
  <si>
    <t>Способы определения поставщиков (исполнителей, подрядчиков)</t>
  </si>
  <si>
    <t>Общее количество поданных заявок</t>
  </si>
  <si>
    <t>Среднее кол-во участников на 1 процедуру (лот)</t>
  </si>
  <si>
    <t>Количество  лотов</t>
  </si>
  <si>
    <t>Кол-во лотов к которым применялись антидемпинговые меры</t>
  </si>
  <si>
    <r>
      <t xml:space="preserve">Начальная (максимальная) цена контрактов, </t>
    </r>
    <r>
      <rPr>
        <sz val="8"/>
        <color indexed="10"/>
        <rFont val="Times New Roman"/>
        <family val="0"/>
      </rPr>
      <t>тыс. руб.</t>
    </r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</si>
  <si>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</si>
  <si>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</si>
  <si>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>Сравнительная эффективность</t>
  </si>
  <si>
    <t>Количество обжалований по осуществлению закупок</t>
  </si>
  <si>
    <t>Количество отмененных процедур</t>
  </si>
  <si>
    <t>Всего объявленных</t>
  </si>
  <si>
    <t>в т.ч. завершенных</t>
  </si>
  <si>
    <t>в т.ч.</t>
  </si>
  <si>
    <t xml:space="preserve">% 
</t>
  </si>
  <si>
    <t>Всего</t>
  </si>
  <si>
    <t>Не допущено к участию</t>
  </si>
  <si>
    <t>состоявшихся (2 и более допущенных заявок)</t>
  </si>
  <si>
    <r>
      <t xml:space="preserve">с единственным </t>
    </r>
    <r>
      <rPr>
        <u val="single"/>
        <sz val="8"/>
        <color indexed="8"/>
        <rFont val="Times New Roman"/>
        <family val="0"/>
      </rPr>
      <t>допущенным уч-ком</t>
    </r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</si>
  <si>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</si>
  <si>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</si>
  <si>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</si>
  <si>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</si>
  <si>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</si>
  <si>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</si>
  <si>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</si>
  <si>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</si>
  <si>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9 = гр10+гр.11+гр.12+гр.13+гр14</t>
  </si>
  <si>
    <t>17=гр.18+гр.19+гр.20+ гр.21+гр.22</t>
  </si>
  <si>
    <t>25=(гр18+гр.19+гр.20)-(гр.23+гр.24)</t>
  </si>
  <si>
    <t>26=100- ((гр.23+гр.24)/ (гр.18+гр.19+гр.20)* 100)</t>
  </si>
  <si>
    <t>1</t>
  </si>
  <si>
    <t>Итого общая по закупкам 
(сумма строк 1.1 -1.7)</t>
  </si>
  <si>
    <t>1.1</t>
  </si>
  <si>
    <t>Конкурс в электронной форме</t>
  </si>
  <si>
    <t>1.2</t>
  </si>
  <si>
    <t>Аукцион в электронной форме</t>
  </si>
  <si>
    <t>1.3</t>
  </si>
  <si>
    <t>Запрос котировок в электронной форме</t>
  </si>
  <si>
    <t>Х</t>
  </si>
  <si>
    <t>1.4</t>
  </si>
  <si>
    <t>Запрос предложений в электронной форме</t>
  </si>
  <si>
    <t>1.5</t>
  </si>
  <si>
    <t xml:space="preserve">Предварительный отбор </t>
  </si>
  <si>
    <t>х</t>
  </si>
  <si>
    <t>В т.ч. размещено через уполномоченный орган**</t>
  </si>
  <si>
    <t>2</t>
  </si>
  <si>
    <t>Итого по закупкам</t>
  </si>
  <si>
    <t xml:space="preserve">Примечание:    </t>
  </si>
  <si>
    <r>
      <rPr>
        <u val="single"/>
        <sz val="10"/>
        <rFont val="Times New Roman"/>
        <family val="0"/>
      </rPr>
      <t>в графах 3,4, 8,9</t>
    </r>
    <r>
      <rPr>
        <sz val="10"/>
        <rFont val="Times New Roman"/>
        <family val="0"/>
      </rPr>
      <t xml:space="preserve">  учитываются  закупки, по которым определен поставщик (подрядчик, исполнитель) в 2022 году.  Объявленные - все закупки, которые были объявлены в  2022 году , а завершенные - это закупки, по которым процедура определения поставщика была завершена в 2022 году (включая закупки размещенные в 2021 году, но завершенные в 2022 году)</t>
    </r>
  </si>
  <si>
    <r>
      <rPr>
        <u val="single"/>
        <sz val="10"/>
        <color indexed="10"/>
        <rFont val="Times New Roman"/>
        <family val="0"/>
      </rPr>
      <t>*</t>
    </r>
    <r>
      <rPr>
        <u val="single"/>
        <sz val="10"/>
        <rFont val="Times New Roman"/>
        <family val="0"/>
      </rPr>
      <t xml:space="preserve"> Система закупок:</t>
    </r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</si>
  <si>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</si>
  <si>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</si>
  <si>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</si>
  <si>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r>
      <rPr>
        <u val="single"/>
        <sz val="10"/>
        <color indexed="10"/>
        <rFont val="Times New Roman"/>
        <family val="0"/>
      </rPr>
      <t xml:space="preserve">** </t>
    </r>
    <r>
      <rPr>
        <u val="single"/>
        <sz val="10"/>
        <rFont val="Times New Roman"/>
        <family val="0"/>
      </rPr>
      <t>информацию по строке  2</t>
    </r>
    <r>
      <rPr>
        <sz val="10"/>
        <rFont val="Times New Roman"/>
        <family val="0"/>
      </rPr>
      <t xml:space="preserve"> заполняют МО, у которых смешанная или централизованная система закупок</t>
    </r>
  </si>
  <si>
    <t>Отмененные процедуры не учитываются и указываются только в графе 28</t>
  </si>
  <si>
    <t>(подпись)</t>
  </si>
  <si>
    <t>Приложение №1-1-мз</t>
  </si>
  <si>
    <r>
      <t xml:space="preserve">Информация* по </t>
    </r>
    <r>
      <rPr>
        <b/>
        <u val="single"/>
        <sz val="12"/>
        <color indexed="8"/>
        <rFont val="Times New Roman"/>
        <family val="0"/>
      </rPr>
      <t xml:space="preserve">совместным закупкам </t>
    </r>
    <r>
      <rPr>
        <b/>
        <sz val="12"/>
        <color indexed="8"/>
        <rFont val="Times New Roman"/>
        <family val="0"/>
      </rPr>
      <t>товаров, работ, услуг</t>
    </r>
    <r>
      <rPr>
        <b/>
        <sz val="12"/>
        <color indexed="8"/>
        <rFont val="Times New Roman"/>
        <family val="0"/>
      </rPr>
      <t xml:space="preserve">  за  </t>
    </r>
    <r>
      <rPr>
        <b/>
        <sz val="12"/>
        <color indexed="8"/>
        <rFont val="Times New Roman"/>
        <family val="0"/>
      </rPr>
      <t>2022 год</t>
    </r>
  </si>
  <si>
    <t>Общее количество заказчиков, для которых проводились совместные закупки</t>
  </si>
  <si>
    <t xml:space="preserve">Количество  процедур </t>
  </si>
  <si>
    <t>Сумма расходов на провдение совместных закупок, тыс.руб.</t>
  </si>
  <si>
    <t>Перечислить группы товаров, работ, услуг,  с указанием кодов ОКПД2, по которым проводятся совместные закупки</t>
  </si>
  <si>
    <t>в т.ч. Завершенных*</t>
  </si>
  <si>
    <t>2а</t>
  </si>
  <si>
    <t>Итого общая по закупкам 
(сумма строк 1.1 -1.3)</t>
  </si>
  <si>
    <t>* информация по совместным закупкам  является дополнительной  расшифровкой к приложению №1-мз</t>
  </si>
  <si>
    <r>
      <rPr>
        <u val="single"/>
        <sz val="10"/>
        <rFont val="Times New Roman"/>
        <family val="0"/>
      </rPr>
      <t>в графах 3,4, 8,9</t>
    </r>
    <r>
      <rPr>
        <sz val="10"/>
        <rFont val="Times New Roman"/>
        <family val="0"/>
      </rPr>
      <t xml:space="preserve">  учитываются  закупки, по которым определен поставщик (подрядчик, исполнитель) в 2021 году.  Объявленные - все закупки, которые были объявлены в  2021 году , а завершенные - это закупки, по которым процедура определения поставщика была завершена в 2021 году (включая закупки размещенные в 2020 году, но завершенные в 2021 году)</t>
    </r>
  </si>
  <si>
    <t>Информация* по контрактам (договорам) за  2022 год</t>
  </si>
  <si>
    <t>№ п/п</t>
  </si>
  <si>
    <t>Способ размещения (определения)</t>
  </si>
  <si>
    <t>Количество заключенных контрактов (договоров)  в 2022 году</t>
  </si>
  <si>
    <r>
      <t xml:space="preserve">Информация по контрактам (договорам), </t>
    </r>
    <r>
      <rPr>
        <b/>
        <sz val="8"/>
        <color indexed="10"/>
        <rFont val="Times New Roman"/>
        <family val="0"/>
      </rPr>
      <t xml:space="preserve">тыс.руб. </t>
    </r>
  </si>
  <si>
    <t>Информация по расторгнутым контрактам</t>
  </si>
  <si>
    <t>Количество контрактов, по которым заказчиком применены штрафные санкции</t>
  </si>
  <si>
    <r>
      <t xml:space="preserve">Сумма штрафных санкций, </t>
    </r>
    <r>
      <rPr>
        <b/>
        <sz val="8"/>
        <color indexed="10"/>
        <rFont val="Times New Roman"/>
        <family val="0"/>
      </rPr>
      <t>тыс.руб</t>
    </r>
  </si>
  <si>
    <t>Исполненные контракты*****</t>
  </si>
  <si>
    <t>Контракты, по которым заказчиком нарушены 
сроки оплаты ******</t>
  </si>
  <si>
    <t xml:space="preserve">Общее количество контрактов, по которым произошло взыскание обеспечения  исполнения контракта, представленное в виде банковской гарантии, выданной банком, или внесением денежных средств на указанный заказчиком счет </t>
  </si>
  <si>
    <t>в т.ч. бюджетные средства</t>
  </si>
  <si>
    <t>в т.ч. внебюджетные средства</t>
  </si>
  <si>
    <t>в т.ч.  средства ОМС</t>
  </si>
  <si>
    <r>
      <t>Всего оплачено в 2022 году по контраткам (договорам) заключенным с СМП, СОНО</t>
    </r>
    <r>
      <rPr>
        <b/>
        <sz val="8"/>
        <color indexed="8"/>
        <rFont val="Times New Roman"/>
        <family val="0"/>
      </rPr>
      <t>***</t>
    </r>
  </si>
  <si>
    <t>Всего оплачено в 2022 году по контраткам (договорам) заключенным с привлечением субподрядчиков, соисполнителей из числа СМП, СОНО***</t>
  </si>
  <si>
    <r>
      <t xml:space="preserve">Общая сумма  (в случае расторжения контрактов, обязательства по которым частично исполнены, учитывается сумма неисполненных обязательств), </t>
    </r>
    <r>
      <rPr>
        <b/>
        <sz val="8"/>
        <color indexed="10"/>
        <rFont val="Times New Roman"/>
        <family val="0"/>
      </rPr>
      <t>тыс.руб.</t>
    </r>
  </si>
  <si>
    <t>Количество расторгнутых  контрактов</t>
  </si>
  <si>
    <t>Количество контрактов, расторгнутых заказчиком в одностороннем порядке</t>
  </si>
  <si>
    <t>Количество контрактов, расторгнутых поставщиком в одностороннем порядке</t>
  </si>
  <si>
    <t>в т.ч.  у СМП, СОНО***</t>
  </si>
  <si>
    <t>в т.ч. при привлечении субподрядчиков, соисполнителей из числа СМП, СОНО***</t>
  </si>
  <si>
    <t>Общая сумма заключенных контрактов (договоров) в 2022 году</t>
  </si>
  <si>
    <t>Оплаченная сумма по контрактам (договорам)* в  2022г.</t>
  </si>
  <si>
    <t>Заключено в 2022 году</t>
  </si>
  <si>
    <t>Оплачено* в  2022 г.</t>
  </si>
  <si>
    <t>Количество</t>
  </si>
  <si>
    <t>Сумма, тыс.руб.</t>
  </si>
  <si>
    <t>3</t>
  </si>
  <si>
    <t>4</t>
  </si>
  <si>
    <t>5</t>
  </si>
  <si>
    <t>6=8+10+12</t>
  </si>
  <si>
    <t>7=9+11+13</t>
  </si>
  <si>
    <t>Всего заключено контрактов (договоров) по состоявшимся закупкам</t>
  </si>
  <si>
    <t>Всего заключено закупок у ед.поставщика (исполнителя, подрядчика) ст.93 ФЗ №44 (сумма строк 2.1-2.8)</t>
  </si>
  <si>
    <t>2.1</t>
  </si>
  <si>
    <t>в т.ч. по п.1 ч.1</t>
  </si>
  <si>
    <t>2.2</t>
  </si>
  <si>
    <t>в т.ч. по п.4 ч.1</t>
  </si>
  <si>
    <t>2.3</t>
  </si>
  <si>
    <t>в т.ч. по п.5 ч.1</t>
  </si>
  <si>
    <t>2.4</t>
  </si>
  <si>
    <t>в т.ч. по п.8 ч.1</t>
  </si>
  <si>
    <t>2.5</t>
  </si>
  <si>
    <t>в т.ч. по п.25 ч.1</t>
  </si>
  <si>
    <t>2.6</t>
  </si>
  <si>
    <t>в т.ч. по п.29 ч.1</t>
  </si>
  <si>
    <t>2.7</t>
  </si>
  <si>
    <t>в т.ч. остальные пункты ч.1 ст.93</t>
  </si>
  <si>
    <t>2.8</t>
  </si>
  <si>
    <t>**Закупка товара в случаях, предусмотренных пунктами 4 и 5 части 1 статьи 93 Федерального закона, в электронной форме с использованием электронной площадки, по ч.12</t>
  </si>
  <si>
    <t>Всего (сумма строк 1,2)</t>
  </si>
  <si>
    <r>
      <t>Указать</t>
    </r>
    <r>
      <rPr>
        <b/>
        <sz val="9"/>
        <color indexed="10"/>
        <rFont val="Times New Roman"/>
        <family val="0"/>
      </rPr>
      <t xml:space="preserve"> сумму доведенных  средств на закупку товаров, работ, услуг </t>
    </r>
    <r>
      <rPr>
        <b/>
        <sz val="9"/>
        <color indexed="8"/>
        <rFont val="Times New Roman"/>
        <family val="0"/>
      </rPr>
      <t>на 2022 год****</t>
    </r>
  </si>
  <si>
    <t>Примечание:</t>
  </si>
  <si>
    <r>
      <t xml:space="preserve">* </t>
    </r>
    <r>
      <rPr>
        <sz val="10"/>
        <color indexed="10"/>
        <rFont val="Times New Roman"/>
        <family val="0"/>
      </rPr>
      <t xml:space="preserve">информация указывается по контрактам (договорам), которые оплачивались в 2022 году, независимо от года заключения </t>
    </r>
  </si>
  <si>
    <t>** по стр.2.5  заключенные контракты , не указываются по строкам 1.1-1.4</t>
  </si>
  <si>
    <r>
      <t xml:space="preserve">** </t>
    </r>
    <r>
      <rPr>
        <sz val="10"/>
        <color indexed="10"/>
        <rFont val="Times New Roman"/>
        <family val="0"/>
      </rPr>
      <t>по стр.2.8 заключенные контракты , не указываются по строкам 2.2 и 2.3</t>
    </r>
  </si>
  <si>
    <t>*** указывается в  соттветствии со ст.30 44-ФЗ</t>
  </si>
  <si>
    <r>
      <t xml:space="preserve">**** по строке 4 в графах 6, 8, 10, 12 указывается сумма доведенных средств на закупку ТРУ на 2022 год, </t>
    </r>
    <r>
      <rPr>
        <sz val="10"/>
        <color indexed="10"/>
        <rFont val="Times New Roman"/>
        <family val="0"/>
      </rPr>
      <t>сумма не может  быть меньше суммы оплаты</t>
    </r>
  </si>
  <si>
    <t>****Под исполненным контрактом понимается контракт, исполненный в установленные контрактом сроки, товары, работы и услуги по которому приняты без замечаний и претензий и оплачены заказчиком.
1) В случае долгосрочных контрактов для расчетов берется доля финансирования этих контрактов в отчетный период.
2) Если в ходе исполнения контракта первоначальная сумма контракта изменялась на основании дополнительных соглашений (в соответствии с законодательством), то под суммой контракта принимается сложившаяся после внесения изменений сумма.</t>
  </si>
  <si>
    <t xml:space="preserve">***** Под нарушением заказчиком сроков оплаты за поставленные товары, выполненные работы, оказанные услуги понимаются нарушения оплаты заказчиком сроков независимо от того, по чьей вине это произошло заказчика или финансового органа. </t>
  </si>
  <si>
    <t xml:space="preserve">В случае поэтапного исполнения контракта сумма контракта с нарушенным сроком оплаты берется полностью. </t>
  </si>
  <si>
    <t xml:space="preserve"> Руководитель </t>
  </si>
  <si>
    <t>Приложение №4-мз</t>
  </si>
  <si>
    <t>Информация по контрактным службам (контрактным управляющим)*  по состоянию на 01.01.2023 год</t>
  </si>
  <si>
    <t xml:space="preserve"> </t>
  </si>
  <si>
    <t xml:space="preserve"> указать МО</t>
  </si>
  <si>
    <t>Наименование</t>
  </si>
  <si>
    <t>Кол-во заказчиков</t>
  </si>
  <si>
    <t xml:space="preserve">Кол-во человек </t>
  </si>
  <si>
    <t>Контрактная служба</t>
  </si>
  <si>
    <t>Контрактный управляющий</t>
  </si>
  <si>
    <t>Не создана контрактная служба (не назначен контрактный управляющий)</t>
  </si>
  <si>
    <t xml:space="preserve">Примечание: * созданные  в соответствии со ст. 38 №44-ФЗ от 05.04.2013 </t>
  </si>
  <si>
    <t>подпись</t>
  </si>
  <si>
    <t>Информация по предоставлению преимуществ в соответствии с Законом о контрактной системе по состоянию за 2022 год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</si>
  <si>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</si>
  <si>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</si>
  <si>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</si>
  <si>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</si>
  <si>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</si>
  <si>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</si>
  <si>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</si>
  <si>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6</t>
  </si>
  <si>
    <t>7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</si>
  <si>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</si>
  <si>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</si>
  <si>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в соответствии с приказом Минфина №126 от 04.06.2018</t>
  </si>
  <si>
    <t>МО г. Новокузнецк</t>
  </si>
  <si>
    <t xml:space="preserve"> Н.В. Орлова</t>
  </si>
  <si>
    <t>контактное лицо (Ф.И.О., телефон) Назарова Т.А., тел (3843) 321-754</t>
  </si>
  <si>
    <t xml:space="preserve"> Н. В. Орлова</t>
  </si>
  <si>
    <t>контактное лицо (Ф.И.О., телефон) Назарова Т. А., тел. (3843) 321-754</t>
  </si>
  <si>
    <t>смешанная</t>
  </si>
  <si>
    <t xml:space="preserve"> Руководитель                                            _______________________________ Н.В. Орлова</t>
  </si>
  <si>
    <t>Контактное лицо (Ф.И.О., телефон) Назарова Т.А., (3843) 321-754</t>
  </si>
  <si>
    <t>овощи (01.13.12.120; 01.13.41.110; 01.13.43.110; 01.13.49.110; 01.13.51.120), фрукты (01.13.51.120; 01.23.12.000; 01.23.13.000; 01.23.14.000; 01.24.10.000; 01.24.21.000), яйца (01.47.21.000), мясо и мясные изделия (10.11.31.110; 10.11.31.140; 10.12.20.110; 10.13.14.111; 10.13.14.112), косервы мясные (10.13.15.111), рыба (10.20.13.122; 10.20.23.122) косервы рыбные (10.20.25.111), сок (10.32.19.112; 10.86.10.243), крупы (10.39.16.000; 10.61.11.000; 10.61.12.000; 10.61.31.110; 10.61.32.111; 10.61.32.113; 10.61.32.114; 10.61.32.115; 10.61.32.116), овощи консервированные (10.39.17.190), сухофрукты (10.39.25.131; 10.39.25.132; 10.39.25.133; 10.39.25.134), масло подсолнечное (10.41.54.000), молочная продукция (10.51.11.110; 10.51.11.111; 10.51.30.111; 10.51.40.120; 10.51.40.121; 10.51.40.313; 10.51.51.113; 10.51.52.112; 10.51.52.130; 10.51.52.140; 10.51.52.190; 10.51.52.211), мука (10.61.21.113), хлеб и изделия хлебобулочные (10.71.11.110; 10.71.11.111; 10.71.11.112; 10.72.12.120; 10.72.12.130), макароны (10.73.11.110), сахар (10.81.12.110), бумага (17.12.14.119), нефтепродукты (19.20.21.111; 19.20.21.125; 19.20.21.315; 19.20.21.321; 19.20.21.325), услуги по обслуживанию (81.10.10.000; 81.21.10.000; 81.29.11.000)</t>
  </si>
  <si>
    <t>Контактное лицо (Ф.И.О., телефон) Назарова Т.А., (3843)321-754</t>
  </si>
  <si>
    <t xml:space="preserve"> Руководитель ____________________ Н.В. Орлова</t>
  </si>
  <si>
    <t>Приложение № 3-мз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</si>
</sst>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(* #,##0.00_);_(* \(#,##0.00\);_(* &quot;-&quot;??_);_(@_)"/>
    <numFmt numFmtId="166" formatCode="000000"/>
  </numFmts>
  <fonts count="79">
    <font>
      <sz val="11"/>
      <name val="Calibri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sz val="8"/>
      <name val="Times New Roman"/>
      <family val="0"/>
    </font>
    <font>
      <b/>
      <sz val="12"/>
      <color indexed="8"/>
      <name val="Times New Roman"/>
      <family val="0"/>
    </font>
    <font>
      <sz val="12"/>
      <name val="Times New Roman"/>
      <family val="0"/>
    </font>
    <font>
      <sz val="10"/>
      <color indexed="10"/>
      <name val="Times New Roman"/>
      <family val="0"/>
    </font>
    <font>
      <sz val="7"/>
      <name val="Times New Roman"/>
      <family val="0"/>
    </font>
    <font>
      <b/>
      <sz val="8"/>
      <color indexed="8"/>
      <name val="Times New Roman"/>
      <family val="0"/>
    </font>
    <font>
      <b/>
      <sz val="7"/>
      <name val="Times New Roman"/>
      <family val="0"/>
    </font>
    <font>
      <b/>
      <sz val="10"/>
      <name val="Times New Roman"/>
      <family val="0"/>
    </font>
    <font>
      <u val="single"/>
      <sz val="10"/>
      <name val="Times New Roman"/>
      <family val="0"/>
    </font>
    <font>
      <b/>
      <sz val="8"/>
      <name val="Times New Roman"/>
      <family val="0"/>
    </font>
    <font>
      <b/>
      <sz val="9"/>
      <color indexed="8"/>
      <name val="Times New Roman"/>
      <family val="0"/>
    </font>
    <font>
      <sz val="8"/>
      <color indexed="10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u val="single"/>
      <sz val="8"/>
      <color indexed="8"/>
      <name val="Times New Roman"/>
      <family val="0"/>
    </font>
    <font>
      <u val="single"/>
      <sz val="10"/>
      <color indexed="10"/>
      <name val="Times New Roman"/>
      <family val="0"/>
    </font>
    <font>
      <b/>
      <u val="single"/>
      <sz val="12"/>
      <color indexed="8"/>
      <name val="Times New Roman"/>
      <family val="0"/>
    </font>
    <font>
      <b/>
      <sz val="9"/>
      <color indexed="10"/>
      <name val="Times New Roman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0"/>
      <color indexed="10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0"/>
    </font>
    <font>
      <b/>
      <sz val="10"/>
      <color rgb="FF000000"/>
      <name val="Times New Roman"/>
      <family val="0"/>
    </font>
    <font>
      <sz val="8"/>
      <color rgb="FF000000"/>
      <name val="Times New Roman"/>
      <family val="0"/>
    </font>
    <font>
      <sz val="10"/>
      <color rgb="FFFF0000"/>
      <name val="Times New Roman"/>
      <family val="0"/>
    </font>
    <font>
      <sz val="7"/>
      <color rgb="FF000000"/>
      <name val="Times New Roman"/>
      <family val="0"/>
    </font>
    <font>
      <b/>
      <sz val="8"/>
      <color rgb="FF000000"/>
      <name val="Times New Roman"/>
      <family val="0"/>
    </font>
    <font>
      <b/>
      <sz val="7"/>
      <color rgb="FF000000"/>
      <name val="Times New Roman"/>
      <family val="0"/>
    </font>
    <font>
      <b/>
      <sz val="10"/>
      <color rgb="FFFF0000"/>
      <name val="Times New Roman"/>
      <family val="0"/>
    </font>
    <font>
      <sz val="11"/>
      <color theme="1"/>
      <name val="Times New Roman"/>
      <family val="0"/>
    </font>
    <font>
      <b/>
      <sz val="9"/>
      <color rgb="FF000000"/>
      <name val="Times New Roman"/>
      <family val="0"/>
    </font>
    <font>
      <b/>
      <sz val="8"/>
      <color theme="1"/>
      <name val="Times New Roman"/>
      <family val="0"/>
    </font>
    <font>
      <sz val="8"/>
      <color theme="1"/>
      <name val="Times New Roman"/>
      <family val="0"/>
    </font>
    <font>
      <sz val="8"/>
      <color rgb="FFFF0000"/>
      <name val="Times New Roman"/>
      <family val="0"/>
    </font>
    <font>
      <sz val="12"/>
      <color rgb="FF000000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66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2" fillId="0" borderId="0">
      <alignment wrapText="1"/>
      <protection/>
    </xf>
    <xf numFmtId="0" fontId="47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8">
    <xf numFmtId="0" fontId="0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0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65" fillId="0" borderId="0" xfId="0" applyNumberFormat="1" applyFont="1" applyAlignment="1">
      <alignment vertical="top" wrapText="1"/>
    </xf>
    <xf numFmtId="0" fontId="66" fillId="0" borderId="0" xfId="0" applyNumberFormat="1" applyFont="1" applyAlignment="1">
      <alignment horizontal="center" vertical="top" wrapText="1"/>
    </xf>
    <xf numFmtId="0" fontId="6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/>
    </xf>
    <xf numFmtId="0" fontId="66" fillId="0" borderId="0" xfId="0" applyNumberFormat="1" applyFont="1" applyAlignment="1">
      <alignment horizontal="center" vertical="top" wrapText="1"/>
    </xf>
    <xf numFmtId="0" fontId="68" fillId="0" borderId="0" xfId="0" applyNumberFormat="1" applyFont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67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9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0" fillId="0" borderId="10" xfId="0" applyNumberFormat="1" applyFont="1" applyBorder="1" applyAlignment="1">
      <alignment horizontal="left" vertical="center" wrapText="1"/>
    </xf>
    <xf numFmtId="3" fontId="71" fillId="33" borderId="10" xfId="0" applyNumberFormat="1" applyFont="1" applyFill="1" applyBorder="1" applyAlignment="1">
      <alignment horizontal="center" vertical="center" wrapText="1"/>
    </xf>
    <xf numFmtId="4" fontId="71" fillId="33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0" fontId="67" fillId="0" borderId="10" xfId="0" applyNumberFormat="1" applyFont="1" applyBorder="1" applyAlignment="1">
      <alignment horizontal="left" vertical="center" wrapText="1"/>
    </xf>
    <xf numFmtId="3" fontId="71" fillId="0" borderId="10" xfId="0" applyNumberFormat="1" applyFont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wrapText="1"/>
    </xf>
    <xf numFmtId="49" fontId="72" fillId="0" borderId="10" xfId="0" applyNumberFormat="1" applyFont="1" applyBorder="1" applyAlignment="1">
      <alignment/>
    </xf>
    <xf numFmtId="49" fontId="72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4" fontId="71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49" fontId="6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70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wrapText="1"/>
    </xf>
    <xf numFmtId="3" fontId="2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left"/>
    </xf>
    <xf numFmtId="0" fontId="73" fillId="0" borderId="0" xfId="0" applyNumberFormat="1" applyFont="1" applyAlignment="1">
      <alignment vertical="top"/>
    </xf>
    <xf numFmtId="0" fontId="65" fillId="0" borderId="0" xfId="0" applyNumberFormat="1" applyFont="1" applyAlignment="1">
      <alignment horizontal="right" vertical="top" wrapText="1"/>
    </xf>
    <xf numFmtId="49" fontId="12" fillId="0" borderId="0" xfId="0" applyNumberFormat="1" applyFont="1" applyAlignment="1">
      <alignment horizontal="center" vertical="center" wrapText="1"/>
    </xf>
    <xf numFmtId="0" fontId="74" fillId="0" borderId="0" xfId="0" applyNumberFormat="1" applyFont="1" applyAlignment="1">
      <alignment horizontal="left" vertical="center" wrapText="1"/>
    </xf>
    <xf numFmtId="3" fontId="70" fillId="0" borderId="0" xfId="0" applyNumberFormat="1" applyFont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70" fillId="0" borderId="10" xfId="0" applyNumberFormat="1" applyFont="1" applyBorder="1" applyAlignment="1">
      <alignment horizontal="center" vertical="center" wrapText="1"/>
    </xf>
    <xf numFmtId="0" fontId="75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76" fillId="34" borderId="10" xfId="0" applyNumberFormat="1" applyFont="1" applyFill="1" applyBorder="1" applyAlignment="1">
      <alignment horizontal="center" vertical="center" wrapText="1"/>
    </xf>
    <xf numFmtId="0" fontId="76" fillId="0" borderId="10" xfId="0" applyNumberFormat="1" applyFont="1" applyBorder="1" applyAlignment="1">
      <alignment horizontal="center" vertical="center" wrapText="1"/>
    </xf>
    <xf numFmtId="0" fontId="70" fillId="33" borderId="10" xfId="0" applyNumberFormat="1" applyFont="1" applyFill="1" applyBorder="1" applyAlignment="1">
      <alignment horizontal="left" vertical="center" wrapText="1"/>
    </xf>
    <xf numFmtId="0" fontId="69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left" vertical="center" wrapText="1"/>
    </xf>
    <xf numFmtId="0" fontId="75" fillId="0" borderId="10" xfId="0" applyNumberFormat="1" applyFont="1" applyBorder="1" applyAlignment="1">
      <alignment horizontal="left" vertical="center" wrapText="1"/>
    </xf>
    <xf numFmtId="3" fontId="69" fillId="0" borderId="10" xfId="0" applyNumberFormat="1" applyFont="1" applyBorder="1" applyAlignment="1">
      <alignment horizontal="center" vertical="center" wrapText="1"/>
    </xf>
    <xf numFmtId="0" fontId="76" fillId="0" borderId="10" xfId="0" applyNumberFormat="1" applyFont="1" applyBorder="1" applyAlignment="1">
      <alignment horizontal="left" vertical="center" wrapText="1"/>
    </xf>
    <xf numFmtId="0" fontId="76" fillId="0" borderId="12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77" fillId="0" borderId="10" xfId="0" applyNumberFormat="1" applyFont="1" applyBorder="1" applyAlignment="1">
      <alignment horizontal="left" vertical="center" wrapText="1"/>
    </xf>
    <xf numFmtId="0" fontId="74" fillId="33" borderId="10" xfId="0" applyNumberFormat="1" applyFont="1" applyFill="1" applyBorder="1" applyAlignment="1">
      <alignment horizontal="left" vertical="center" wrapText="1"/>
    </xf>
    <xf numFmtId="3" fontId="70" fillId="33" borderId="10" xfId="0" applyNumberFormat="1" applyFont="1" applyFill="1" applyBorder="1" applyAlignment="1">
      <alignment horizontal="center"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 wrapText="1"/>
    </xf>
    <xf numFmtId="0" fontId="73" fillId="0" borderId="13" xfId="0" applyNumberFormat="1" applyFont="1" applyBorder="1" applyAlignment="1">
      <alignment vertical="top"/>
    </xf>
    <xf numFmtId="0" fontId="2" fillId="0" borderId="0" xfId="0" applyNumberFormat="1" applyFont="1" applyAlignment="1">
      <alignment horizontal="right"/>
    </xf>
    <xf numFmtId="0" fontId="65" fillId="0" borderId="0" xfId="0" applyNumberFormat="1" applyFont="1" applyAlignment="1">
      <alignment vertical="top" wrapText="1"/>
    </xf>
    <xf numFmtId="0" fontId="73" fillId="0" borderId="0" xfId="0" applyNumberFormat="1" applyFont="1" applyAlignment="1">
      <alignment vertical="top"/>
    </xf>
    <xf numFmtId="0" fontId="67" fillId="0" borderId="0" xfId="0" applyNumberFormat="1" applyFont="1" applyAlignment="1">
      <alignment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3" fontId="78" fillId="0" borderId="0" xfId="0" applyNumberFormat="1" applyFont="1" applyAlignment="1">
      <alignment horizontal="center" vertical="center" wrapText="1"/>
    </xf>
    <xf numFmtId="0" fontId="78" fillId="0" borderId="1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top" wrapText="1"/>
    </xf>
    <xf numFmtId="3" fontId="71" fillId="0" borderId="0" xfId="0" applyNumberFormat="1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67" fillId="0" borderId="10" xfId="0" applyNumberFormat="1" applyFont="1" applyBorder="1" applyAlignment="1">
      <alignment horizontal="center" vertical="center" wrapText="1"/>
    </xf>
    <xf numFmtId="0" fontId="67" fillId="0" borderId="10" xfId="0" applyNumberFormat="1" applyFont="1" applyBorder="1" applyAlignment="1">
      <alignment horizontal="center" vertical="center" wrapText="1"/>
    </xf>
    <xf numFmtId="0" fontId="69" fillId="0" borderId="10" xfId="0" applyNumberFormat="1" applyFont="1" applyBorder="1" applyAlignment="1">
      <alignment horizontal="center" vertical="center" wrapText="1"/>
    </xf>
    <xf numFmtId="3" fontId="71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wrapText="1"/>
    </xf>
    <xf numFmtId="0" fontId="2" fillId="0" borderId="0" xfId="53" applyFont="1" applyAlignment="1">
      <alignment horizontal="left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wrapText="1"/>
    </xf>
    <xf numFmtId="49" fontId="5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center" vertical="center" wrapText="1"/>
    </xf>
    <xf numFmtId="3" fontId="71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53" applyFont="1">
      <alignment wrapText="1"/>
      <protection/>
    </xf>
    <xf numFmtId="3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7" fillId="0" borderId="15" xfId="53" applyFont="1" applyBorder="1" applyAlignment="1">
      <alignment/>
      <protection/>
    </xf>
    <xf numFmtId="4" fontId="69" fillId="0" borderId="10" xfId="0" applyNumberFormat="1" applyFont="1" applyBorder="1" applyAlignment="1">
      <alignment horizontal="center" vertical="center" wrapText="1"/>
    </xf>
    <xf numFmtId="4" fontId="69" fillId="33" borderId="10" xfId="0" applyNumberFormat="1" applyFont="1" applyFill="1" applyBorder="1" applyAlignment="1">
      <alignment horizontal="center" vertical="center" wrapText="1"/>
    </xf>
    <xf numFmtId="4" fontId="69" fillId="0" borderId="10" xfId="0" applyNumberFormat="1" applyFont="1" applyBorder="1" applyAlignment="1">
      <alignment horizontal="center" vertical="center" wrapText="1"/>
    </xf>
    <xf numFmtId="0" fontId="7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left" wrapText="1"/>
    </xf>
    <xf numFmtId="49" fontId="10" fillId="0" borderId="0" xfId="0" applyNumberFormat="1" applyFont="1" applyAlignment="1">
      <alignment horizontal="left" wrapText="1"/>
    </xf>
    <xf numFmtId="0" fontId="67" fillId="0" borderId="10" xfId="0" applyNumberFormat="1" applyFont="1" applyBorder="1" applyAlignment="1">
      <alignment horizontal="center" vertical="center" wrapText="1"/>
    </xf>
    <xf numFmtId="0" fontId="67" fillId="0" borderId="16" xfId="0" applyNumberFormat="1" applyFont="1" applyBorder="1" applyAlignment="1">
      <alignment horizontal="center" vertical="center" wrapText="1"/>
    </xf>
    <xf numFmtId="0" fontId="67" fillId="0" borderId="11" xfId="0" applyNumberFormat="1" applyFont="1" applyBorder="1" applyAlignment="1">
      <alignment horizontal="center" vertical="center" wrapText="1"/>
    </xf>
    <xf numFmtId="0" fontId="67" fillId="0" borderId="17" xfId="0" applyNumberFormat="1" applyFont="1" applyBorder="1" applyAlignment="1">
      <alignment horizontal="center" vertical="center" wrapText="1"/>
    </xf>
    <xf numFmtId="0" fontId="67" fillId="0" borderId="18" xfId="0" applyNumberFormat="1" applyFont="1" applyBorder="1" applyAlignment="1">
      <alignment horizontal="center" vertical="center" wrapText="1"/>
    </xf>
    <xf numFmtId="0" fontId="65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wrapText="1"/>
    </xf>
    <xf numFmtId="0" fontId="67" fillId="0" borderId="0" xfId="0" applyNumberFormat="1" applyFont="1" applyAlignment="1">
      <alignment horizontal="center" vertical="top" wrapText="1"/>
    </xf>
    <xf numFmtId="0" fontId="2" fillId="35" borderId="13" xfId="0" applyNumberFormat="1" applyFont="1" applyFill="1" applyBorder="1" applyAlignment="1">
      <alignment horizontal="center"/>
    </xf>
    <xf numFmtId="0" fontId="2" fillId="35" borderId="13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65" fillId="0" borderId="13" xfId="0" applyNumberFormat="1" applyFont="1" applyBorder="1" applyAlignment="1">
      <alignment horizontal="center" vertical="top" wrapText="1"/>
    </xf>
    <xf numFmtId="0" fontId="65" fillId="0" borderId="13" xfId="0" applyNumberFormat="1" applyFont="1" applyBorder="1" applyAlignment="1">
      <alignment horizontal="center" vertical="top" wrapText="1"/>
    </xf>
    <xf numFmtId="0" fontId="66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67" fillId="0" borderId="19" xfId="0" applyNumberFormat="1" applyFont="1" applyBorder="1" applyAlignment="1">
      <alignment horizontal="center" vertical="center" wrapText="1"/>
    </xf>
    <xf numFmtId="0" fontId="67" fillId="0" borderId="20" xfId="0" applyNumberFormat="1" applyFont="1" applyBorder="1" applyAlignment="1">
      <alignment horizontal="center" vertical="center" wrapText="1"/>
    </xf>
    <xf numFmtId="0" fontId="67" fillId="0" borderId="21" xfId="0" applyNumberFormat="1" applyFont="1" applyBorder="1" applyAlignment="1">
      <alignment horizontal="center" vertical="center" wrapText="1"/>
    </xf>
    <xf numFmtId="0" fontId="67" fillId="0" borderId="10" xfId="0" applyNumberFormat="1" applyFont="1" applyBorder="1" applyAlignment="1">
      <alignment horizontal="center" vertical="center" wrapText="1"/>
    </xf>
    <xf numFmtId="0" fontId="67" fillId="0" borderId="19" xfId="0" applyNumberFormat="1" applyFont="1" applyBorder="1" applyAlignment="1">
      <alignment horizontal="center" vertical="center" wrapText="1"/>
    </xf>
    <xf numFmtId="0" fontId="67" fillId="0" borderId="20" xfId="0" applyNumberFormat="1" applyFont="1" applyBorder="1" applyAlignment="1">
      <alignment horizontal="center" vertical="center" wrapText="1"/>
    </xf>
    <xf numFmtId="0" fontId="67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70" fillId="0" borderId="10" xfId="0" applyNumberFormat="1" applyFont="1" applyBorder="1" applyAlignment="1">
      <alignment horizontal="center" vertical="center" wrapText="1"/>
    </xf>
    <xf numFmtId="0" fontId="70" fillId="0" borderId="17" xfId="0" applyNumberFormat="1" applyFont="1" applyBorder="1" applyAlignment="1">
      <alignment horizontal="center" vertical="center" wrapText="1"/>
    </xf>
    <xf numFmtId="0" fontId="75" fillId="0" borderId="10" xfId="0" applyNumberFormat="1" applyFont="1" applyBorder="1" applyAlignment="1">
      <alignment horizontal="center" vertical="center" wrapText="1"/>
    </xf>
    <xf numFmtId="0" fontId="75" fillId="0" borderId="16" xfId="0" applyNumberFormat="1" applyFont="1" applyBorder="1" applyAlignment="1">
      <alignment horizontal="center" vertical="center" wrapText="1"/>
    </xf>
    <xf numFmtId="0" fontId="75" fillId="0" borderId="11" xfId="0" applyNumberFormat="1" applyFont="1" applyBorder="1" applyAlignment="1">
      <alignment horizontal="center" vertical="center" wrapText="1"/>
    </xf>
    <xf numFmtId="0" fontId="75" fillId="0" borderId="19" xfId="0" applyNumberFormat="1" applyFont="1" applyBorder="1" applyAlignment="1">
      <alignment horizontal="center" vertical="center" wrapText="1"/>
    </xf>
    <xf numFmtId="0" fontId="75" fillId="0" borderId="20" xfId="0" applyNumberFormat="1" applyFont="1" applyBorder="1" applyAlignment="1">
      <alignment horizontal="center" vertical="center" wrapText="1"/>
    </xf>
    <xf numFmtId="0" fontId="75" fillId="0" borderId="21" xfId="0" applyNumberFormat="1" applyFont="1" applyBorder="1" applyAlignment="1">
      <alignment horizontal="center" vertical="center" wrapText="1"/>
    </xf>
    <xf numFmtId="0" fontId="70" fillId="0" borderId="19" xfId="0" applyNumberFormat="1" applyFont="1" applyBorder="1" applyAlignment="1">
      <alignment horizontal="center" vertical="center" wrapText="1"/>
    </xf>
    <xf numFmtId="0" fontId="70" fillId="0" borderId="20" xfId="0" applyNumberFormat="1" applyFont="1" applyBorder="1" applyAlignment="1">
      <alignment horizontal="center" vertical="center" wrapText="1"/>
    </xf>
    <xf numFmtId="0" fontId="70" fillId="0" borderId="21" xfId="0" applyNumberFormat="1" applyFont="1" applyBorder="1" applyAlignment="1">
      <alignment horizontal="center" vertical="center" wrapText="1"/>
    </xf>
    <xf numFmtId="0" fontId="70" fillId="0" borderId="11" xfId="0" applyNumberFormat="1" applyFont="1" applyBorder="1" applyAlignment="1">
      <alignment horizontal="center" vertical="center" wrapText="1"/>
    </xf>
    <xf numFmtId="0" fontId="70" fillId="0" borderId="18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70" fillId="0" borderId="16" xfId="0" applyNumberFormat="1" applyFont="1" applyBorder="1" applyAlignment="1">
      <alignment horizontal="center" vertical="center" wrapText="1"/>
    </xf>
    <xf numFmtId="0" fontId="70" fillId="0" borderId="12" xfId="0" applyNumberFormat="1" applyFont="1" applyBorder="1" applyAlignment="1">
      <alignment horizontal="center" vertical="center" wrapText="1"/>
    </xf>
    <xf numFmtId="0" fontId="70" fillId="0" borderId="22" xfId="0" applyNumberFormat="1" applyFont="1" applyBorder="1" applyAlignment="1">
      <alignment horizontal="center" vertical="center" wrapText="1"/>
    </xf>
    <xf numFmtId="0" fontId="70" fillId="0" borderId="13" xfId="0" applyNumberFormat="1" applyFont="1" applyBorder="1" applyAlignment="1">
      <alignment horizontal="center" vertical="center" wrapText="1"/>
    </xf>
    <xf numFmtId="0" fontId="73" fillId="0" borderId="13" xfId="0" applyNumberFormat="1" applyFont="1" applyBorder="1" applyAlignment="1">
      <alignment horizontal="center" vertical="top"/>
    </xf>
    <xf numFmtId="0" fontId="73" fillId="0" borderId="13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7" xfId="0" applyNumberFormat="1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\&#1055;&#1088;&#1080;&#1083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2-мз"/>
      <sheetName val="Адм зав"/>
      <sheetName val="адм ильин"/>
      <sheetName val="адм кузнецк"/>
      <sheetName val="адм куйб"/>
      <sheetName val="адм ордж"/>
      <sheetName val="адм центр"/>
      <sheetName val="адм города"/>
      <sheetName val="градострой"/>
      <sheetName val="защита нас"/>
      <sheetName val="кгк"/>
      <sheetName val="кжкх"/>
      <sheetName val="коин"/>
      <sheetName val="коос"/>
      <sheetName val="ксз"/>
      <sheetName val="куми"/>
      <sheetName val="снд"/>
      <sheetName val="спорт"/>
      <sheetName val="удкх"/>
      <sheetName val="укс"/>
      <sheetName val="культ"/>
      <sheetName val="опека"/>
      <sheetName val="утис"/>
      <sheetName val="фин"/>
    </sheetNames>
    <sheetDataSet>
      <sheetData sheetId="1">
        <row r="13">
          <cell r="C13">
            <v>4</v>
          </cell>
          <cell r="D13">
            <v>4</v>
          </cell>
          <cell r="H13">
            <v>2110.73</v>
          </cell>
          <cell r="I13">
            <v>1844.3</v>
          </cell>
          <cell r="N13">
            <v>1844.3</v>
          </cell>
          <cell r="P13">
            <v>97.2</v>
          </cell>
          <cell r="Q13">
            <v>1</v>
          </cell>
          <cell r="V13">
            <v>3</v>
          </cell>
          <cell r="W13">
            <v>1844.3</v>
          </cell>
        </row>
        <row r="14">
          <cell r="C14">
            <v>2</v>
          </cell>
          <cell r="D14">
            <v>2</v>
          </cell>
          <cell r="H14">
            <v>34.21</v>
          </cell>
          <cell r="I14">
            <v>34.21</v>
          </cell>
          <cell r="J14">
            <v>218.08</v>
          </cell>
          <cell r="K14">
            <v>218.08</v>
          </cell>
          <cell r="N14">
            <v>252.29</v>
          </cell>
          <cell r="V14">
            <v>2</v>
          </cell>
          <cell r="W14">
            <v>252.29</v>
          </cell>
        </row>
        <row r="17">
          <cell r="C17">
            <v>2</v>
          </cell>
          <cell r="H17">
            <v>154.6</v>
          </cell>
          <cell r="I17">
            <v>166.2</v>
          </cell>
          <cell r="P17">
            <v>10.64</v>
          </cell>
          <cell r="Q17">
            <v>2</v>
          </cell>
          <cell r="V17">
            <v>2</v>
          </cell>
          <cell r="W17">
            <v>152.16</v>
          </cell>
        </row>
        <row r="18">
          <cell r="C18">
            <v>57</v>
          </cell>
          <cell r="H18">
            <v>1942.15</v>
          </cell>
          <cell r="I18">
            <v>2012.53</v>
          </cell>
          <cell r="P18">
            <v>238.11</v>
          </cell>
          <cell r="Q18">
            <v>4</v>
          </cell>
          <cell r="V18">
            <v>57</v>
          </cell>
          <cell r="W18">
            <v>1942</v>
          </cell>
        </row>
        <row r="20">
          <cell r="C20">
            <v>5</v>
          </cell>
          <cell r="H20">
            <v>1073.28</v>
          </cell>
          <cell r="I20">
            <v>972.56</v>
          </cell>
        </row>
        <row r="21">
          <cell r="C21">
            <v>6</v>
          </cell>
          <cell r="H21">
            <v>7795.3</v>
          </cell>
          <cell r="I21">
            <v>1890.3</v>
          </cell>
          <cell r="N21">
            <v>1890</v>
          </cell>
          <cell r="P21">
            <v>0.0004</v>
          </cell>
          <cell r="Q21">
            <v>1</v>
          </cell>
          <cell r="V21">
            <v>3</v>
          </cell>
          <cell r="W21">
            <v>1128.3</v>
          </cell>
        </row>
        <row r="22">
          <cell r="C22">
            <v>1</v>
          </cell>
          <cell r="H22">
            <v>558.26</v>
          </cell>
          <cell r="I22">
            <v>498.9</v>
          </cell>
        </row>
        <row r="26">
          <cell r="H26">
            <v>11549.73</v>
          </cell>
          <cell r="J26">
            <v>495.2</v>
          </cell>
        </row>
      </sheetData>
      <sheetData sheetId="2">
        <row r="12">
          <cell r="C12">
            <v>0</v>
          </cell>
          <cell r="D12">
            <v>0</v>
          </cell>
          <cell r="E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4</v>
          </cell>
          <cell r="D13">
            <v>1</v>
          </cell>
          <cell r="E13">
            <v>0</v>
          </cell>
          <cell r="H13">
            <v>338.393</v>
          </cell>
          <cell r="I13">
            <v>338.393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85.2</v>
          </cell>
          <cell r="O13">
            <v>0</v>
          </cell>
          <cell r="P13">
            <v>32.8</v>
          </cell>
          <cell r="Q13">
            <v>1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5</v>
          </cell>
          <cell r="W13">
            <v>276.014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2</v>
          </cell>
          <cell r="D14">
            <v>0</v>
          </cell>
          <cell r="E14">
            <v>0</v>
          </cell>
          <cell r="H14">
            <v>44.2</v>
          </cell>
          <cell r="I14">
            <v>44.2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6</v>
          </cell>
          <cell r="W14">
            <v>251.155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7">
          <cell r="C17">
            <v>3</v>
          </cell>
          <cell r="H17">
            <v>164</v>
          </cell>
          <cell r="I17">
            <v>159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P17">
            <v>108.589</v>
          </cell>
          <cell r="Q17">
            <v>2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57</v>
          </cell>
          <cell r="H18">
            <v>3130</v>
          </cell>
          <cell r="I18">
            <v>3139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4</v>
          </cell>
          <cell r="H20">
            <v>1065</v>
          </cell>
          <cell r="I20">
            <v>974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</v>
          </cell>
          <cell r="W20">
            <v>39.6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6</v>
          </cell>
          <cell r="H21">
            <v>290.755</v>
          </cell>
          <cell r="I21">
            <v>290.755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97.62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H22">
            <v>0</v>
          </cell>
          <cell r="I22">
            <v>331.33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2</v>
          </cell>
          <cell r="H23">
            <v>42</v>
          </cell>
          <cell r="I23">
            <v>42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42</v>
          </cell>
          <cell r="X23">
            <v>0</v>
          </cell>
          <cell r="Y23">
            <v>0</v>
          </cell>
          <cell r="Z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6">
          <cell r="H26">
            <v>6013</v>
          </cell>
          <cell r="J26">
            <v>0</v>
          </cell>
        </row>
      </sheetData>
      <sheetData sheetId="3">
        <row r="13">
          <cell r="C13">
            <v>5</v>
          </cell>
          <cell r="D13">
            <v>3</v>
          </cell>
          <cell r="H13">
            <v>479.1</v>
          </cell>
          <cell r="I13">
            <v>3073.7</v>
          </cell>
          <cell r="N13">
            <v>11371.3</v>
          </cell>
          <cell r="V13">
            <v>7</v>
          </cell>
          <cell r="W13">
            <v>1951.5</v>
          </cell>
        </row>
        <row r="14">
          <cell r="C14">
            <v>1</v>
          </cell>
          <cell r="D14">
            <v>1</v>
          </cell>
          <cell r="H14">
            <v>93.9</v>
          </cell>
          <cell r="I14">
            <v>93.9</v>
          </cell>
          <cell r="V14">
            <v>1</v>
          </cell>
          <cell r="W14">
            <v>93.9</v>
          </cell>
        </row>
        <row r="17">
          <cell r="C17">
            <v>1</v>
          </cell>
          <cell r="H17">
            <v>163</v>
          </cell>
          <cell r="I17">
            <v>138</v>
          </cell>
        </row>
        <row r="18">
          <cell r="C18">
            <v>50</v>
          </cell>
          <cell r="H18">
            <v>1671.8</v>
          </cell>
          <cell r="I18">
            <v>1645.3</v>
          </cell>
          <cell r="J18">
            <v>474</v>
          </cell>
          <cell r="K18">
            <v>324</v>
          </cell>
          <cell r="V18">
            <v>49</v>
          </cell>
          <cell r="W18">
            <v>1969.3</v>
          </cell>
        </row>
        <row r="20">
          <cell r="C20">
            <v>2</v>
          </cell>
          <cell r="H20">
            <v>1712</v>
          </cell>
          <cell r="I20">
            <v>1244.8</v>
          </cell>
        </row>
        <row r="21">
          <cell r="C21">
            <v>5</v>
          </cell>
          <cell r="H21">
            <v>3258.3</v>
          </cell>
          <cell r="I21">
            <v>8686.9</v>
          </cell>
          <cell r="N21">
            <v>11337.2</v>
          </cell>
          <cell r="V21">
            <v>2</v>
          </cell>
          <cell r="W21">
            <v>1673</v>
          </cell>
        </row>
        <row r="22">
          <cell r="C22">
            <v>1</v>
          </cell>
          <cell r="H22">
            <v>200</v>
          </cell>
          <cell r="I22">
            <v>251.1</v>
          </cell>
        </row>
        <row r="26">
          <cell r="H26">
            <v>16935.65</v>
          </cell>
          <cell r="J26">
            <v>474</v>
          </cell>
        </row>
      </sheetData>
      <sheetData sheetId="4">
        <row r="12">
          <cell r="C12">
            <v>0</v>
          </cell>
          <cell r="D12">
            <v>0</v>
          </cell>
          <cell r="E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10</v>
          </cell>
          <cell r="D13">
            <v>6</v>
          </cell>
          <cell r="E13">
            <v>0</v>
          </cell>
          <cell r="H13">
            <v>18067.5</v>
          </cell>
          <cell r="I13">
            <v>12058.94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11596.56</v>
          </cell>
          <cell r="O13">
            <v>0</v>
          </cell>
          <cell r="P13">
            <v>71.36</v>
          </cell>
          <cell r="Q13">
            <v>2</v>
          </cell>
          <cell r="R13">
            <v>0</v>
          </cell>
          <cell r="S13">
            <v>0</v>
          </cell>
          <cell r="T13">
            <v>1</v>
          </cell>
          <cell r="U13">
            <v>5</v>
          </cell>
          <cell r="V13">
            <v>7</v>
          </cell>
          <cell r="W13">
            <v>11973.74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7">
          <cell r="C17">
            <v>1</v>
          </cell>
          <cell r="H17">
            <v>171.45</v>
          </cell>
          <cell r="I17">
            <v>152.21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48</v>
          </cell>
          <cell r="H18">
            <v>2671.55</v>
          </cell>
          <cell r="I18">
            <v>1951.65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P18">
            <v>712</v>
          </cell>
          <cell r="Q18">
            <v>7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</v>
          </cell>
          <cell r="W18">
            <v>1951.65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6</v>
          </cell>
          <cell r="H20">
            <v>1519.6</v>
          </cell>
          <cell r="I20">
            <v>1486.21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4</v>
          </cell>
          <cell r="H21">
            <v>2517.4</v>
          </cell>
          <cell r="I21">
            <v>1430.31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</v>
          </cell>
          <cell r="W21">
            <v>1335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1</v>
          </cell>
          <cell r="H22">
            <v>275</v>
          </cell>
          <cell r="I22">
            <v>259.38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6">
          <cell r="H26">
            <v>18610.12</v>
          </cell>
          <cell r="J26">
            <v>0</v>
          </cell>
        </row>
      </sheetData>
      <sheetData sheetId="5">
        <row r="13">
          <cell r="C13">
            <v>3</v>
          </cell>
          <cell r="H13">
            <v>298.5</v>
          </cell>
          <cell r="I13">
            <v>425.42801</v>
          </cell>
          <cell r="N13">
            <v>27.548</v>
          </cell>
          <cell r="V13">
            <v>2</v>
          </cell>
          <cell r="W13">
            <v>298.48521</v>
          </cell>
        </row>
        <row r="14">
          <cell r="C14">
            <v>2</v>
          </cell>
          <cell r="D14">
            <v>2</v>
          </cell>
          <cell r="H14">
            <v>377.2</v>
          </cell>
          <cell r="I14">
            <v>377.2</v>
          </cell>
          <cell r="N14">
            <v>377.2</v>
          </cell>
          <cell r="V14">
            <v>2</v>
          </cell>
          <cell r="W14">
            <v>377.2</v>
          </cell>
        </row>
        <row r="17">
          <cell r="C17">
            <v>1</v>
          </cell>
          <cell r="H17">
            <v>150</v>
          </cell>
          <cell r="I17">
            <v>127.85447</v>
          </cell>
        </row>
        <row r="18">
          <cell r="C18">
            <v>36</v>
          </cell>
          <cell r="H18">
            <v>1429.32166</v>
          </cell>
          <cell r="I18">
            <v>1429.12166</v>
          </cell>
          <cell r="J18">
            <v>550</v>
          </cell>
          <cell r="K18">
            <v>550</v>
          </cell>
          <cell r="V18">
            <v>36</v>
          </cell>
          <cell r="W18">
            <v>1979.32166</v>
          </cell>
        </row>
        <row r="20">
          <cell r="C20">
            <v>5</v>
          </cell>
          <cell r="H20">
            <v>1964.41463</v>
          </cell>
          <cell r="I20">
            <v>1721.18358</v>
          </cell>
        </row>
        <row r="21">
          <cell r="C21">
            <v>8</v>
          </cell>
          <cell r="H21">
            <v>20197.4231</v>
          </cell>
          <cell r="I21">
            <v>18934.02815</v>
          </cell>
          <cell r="N21">
            <v>18266.88545</v>
          </cell>
          <cell r="V21">
            <v>7</v>
          </cell>
          <cell r="W21">
            <v>1995.20321</v>
          </cell>
        </row>
        <row r="22">
          <cell r="C22">
            <v>3</v>
          </cell>
          <cell r="H22">
            <v>350.6</v>
          </cell>
          <cell r="I22">
            <v>282.00312</v>
          </cell>
        </row>
        <row r="23">
          <cell r="C23">
            <v>2</v>
          </cell>
          <cell r="H23">
            <v>1184.34</v>
          </cell>
          <cell r="I23">
            <v>1184.34</v>
          </cell>
          <cell r="V23">
            <v>2</v>
          </cell>
          <cell r="W23">
            <v>1184.34</v>
          </cell>
        </row>
        <row r="26">
          <cell r="H26">
            <v>26170.03792</v>
          </cell>
          <cell r="J26">
            <v>550</v>
          </cell>
        </row>
      </sheetData>
      <sheetData sheetId="6">
        <row r="12">
          <cell r="C12">
            <v>0</v>
          </cell>
          <cell r="D12">
            <v>0</v>
          </cell>
          <cell r="E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7</v>
          </cell>
          <cell r="D13">
            <v>0</v>
          </cell>
          <cell r="E13">
            <v>0</v>
          </cell>
          <cell r="H13">
            <v>1645</v>
          </cell>
          <cell r="I13">
            <v>730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177</v>
          </cell>
          <cell r="O13">
            <v>0</v>
          </cell>
          <cell r="P13">
            <v>47</v>
          </cell>
          <cell r="Q13">
            <v>3</v>
          </cell>
          <cell r="R13">
            <v>3</v>
          </cell>
          <cell r="S13">
            <v>0</v>
          </cell>
          <cell r="T13">
            <v>0</v>
          </cell>
          <cell r="U13">
            <v>0</v>
          </cell>
          <cell r="V13">
            <v>6</v>
          </cell>
          <cell r="W13">
            <v>860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3</v>
          </cell>
          <cell r="D14">
            <v>3</v>
          </cell>
          <cell r="E14">
            <v>0</v>
          </cell>
          <cell r="H14">
            <v>384</v>
          </cell>
          <cell r="I14">
            <v>784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784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4</v>
          </cell>
          <cell r="W14">
            <v>784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7">
          <cell r="C17">
            <v>2</v>
          </cell>
          <cell r="H17">
            <v>236</v>
          </cell>
          <cell r="I17">
            <v>233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</v>
          </cell>
          <cell r="W17">
            <v>236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56</v>
          </cell>
          <cell r="H18">
            <v>1889</v>
          </cell>
          <cell r="I18">
            <v>1889</v>
          </cell>
          <cell r="J18">
            <v>69</v>
          </cell>
          <cell r="K18">
            <v>69</v>
          </cell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56</v>
          </cell>
          <cell r="W18">
            <v>1958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3</v>
          </cell>
          <cell r="H20">
            <v>2309</v>
          </cell>
          <cell r="I20">
            <v>1943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</v>
          </cell>
          <cell r="W20">
            <v>2309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8</v>
          </cell>
          <cell r="H21">
            <v>4545.87</v>
          </cell>
          <cell r="I21">
            <v>2398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1080</v>
          </cell>
          <cell r="P21">
            <v>562</v>
          </cell>
          <cell r="Q21">
            <v>3</v>
          </cell>
          <cell r="R21">
            <v>3</v>
          </cell>
          <cell r="S21">
            <v>0</v>
          </cell>
          <cell r="T21">
            <v>0</v>
          </cell>
          <cell r="U21">
            <v>0</v>
          </cell>
          <cell r="V21">
            <v>9</v>
          </cell>
          <cell r="W21">
            <v>5331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1</v>
          </cell>
          <cell r="H22">
            <v>1050</v>
          </cell>
          <cell r="I22">
            <v>802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</v>
          </cell>
          <cell r="W22">
            <v>1050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6">
          <cell r="H26">
            <v>13775</v>
          </cell>
          <cell r="J26">
            <v>69</v>
          </cell>
        </row>
      </sheetData>
      <sheetData sheetId="7">
        <row r="13">
          <cell r="C13">
            <v>13</v>
          </cell>
          <cell r="D13">
            <v>9</v>
          </cell>
          <cell r="E13">
            <v>0</v>
          </cell>
          <cell r="H13">
            <v>9079.43</v>
          </cell>
          <cell r="I13">
            <v>28901.39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4382.59</v>
          </cell>
          <cell r="O13">
            <v>0</v>
          </cell>
          <cell r="P13">
            <v>22720.52</v>
          </cell>
          <cell r="Q13">
            <v>4</v>
          </cell>
          <cell r="R13">
            <v>0</v>
          </cell>
          <cell r="S13">
            <v>0</v>
          </cell>
          <cell r="T13">
            <v>1</v>
          </cell>
          <cell r="U13">
            <v>2</v>
          </cell>
          <cell r="V13">
            <v>5</v>
          </cell>
          <cell r="W13">
            <v>422.82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4</v>
          </cell>
          <cell r="D14">
            <v>3</v>
          </cell>
          <cell r="H14">
            <v>740.76</v>
          </cell>
          <cell r="I14">
            <v>740.76</v>
          </cell>
          <cell r="N14">
            <v>426.61</v>
          </cell>
          <cell r="V14">
            <v>4</v>
          </cell>
          <cell r="W14">
            <v>740.76</v>
          </cell>
        </row>
        <row r="17">
          <cell r="C17">
            <v>1</v>
          </cell>
          <cell r="H17">
            <v>800</v>
          </cell>
          <cell r="I17">
            <v>739.14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P17">
            <v>68.84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107</v>
          </cell>
          <cell r="H18">
            <v>5878.46</v>
          </cell>
          <cell r="I18">
            <v>5546.4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P18">
            <v>266.72</v>
          </cell>
          <cell r="Q18">
            <v>9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98</v>
          </cell>
          <cell r="W18">
            <v>5430.36</v>
          </cell>
          <cell r="X18">
            <v>0</v>
          </cell>
          <cell r="Y18">
            <v>0</v>
          </cell>
          <cell r="Z18">
            <v>0</v>
          </cell>
        </row>
        <row r="20">
          <cell r="C20">
            <v>3</v>
          </cell>
          <cell r="H20">
            <v>3201.66</v>
          </cell>
          <cell r="I20">
            <v>2961.83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P20">
            <v>205.03</v>
          </cell>
          <cell r="Q20">
            <v>2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</v>
          </cell>
          <cell r="W20">
            <v>191.55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10</v>
          </cell>
          <cell r="H21">
            <v>153112.05</v>
          </cell>
          <cell r="I21">
            <v>136360.64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232.72</v>
          </cell>
          <cell r="P21">
            <v>74755.72</v>
          </cell>
          <cell r="Q21">
            <v>21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</v>
          </cell>
          <cell r="W21">
            <v>2160.68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3</v>
          </cell>
          <cell r="H22">
            <v>56000</v>
          </cell>
          <cell r="I22">
            <v>48112.27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P22">
            <v>238.78</v>
          </cell>
          <cell r="Q22">
            <v>3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2</v>
          </cell>
          <cell r="H23">
            <v>341.25</v>
          </cell>
          <cell r="I23">
            <v>345.4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P23">
            <v>3.39</v>
          </cell>
          <cell r="Q23">
            <v>1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</v>
          </cell>
          <cell r="W23">
            <v>212.89</v>
          </cell>
          <cell r="X23">
            <v>0</v>
          </cell>
          <cell r="Y23">
            <v>0</v>
          </cell>
          <cell r="Z23">
            <v>0</v>
          </cell>
        </row>
        <row r="26">
          <cell r="H26">
            <v>270539.58</v>
          </cell>
          <cell r="J26">
            <v>0</v>
          </cell>
        </row>
      </sheetData>
      <sheetData sheetId="8">
        <row r="13">
          <cell r="C13">
            <v>11</v>
          </cell>
          <cell r="D13">
            <v>6</v>
          </cell>
          <cell r="E13">
            <v>0</v>
          </cell>
          <cell r="H13">
            <v>959.71</v>
          </cell>
          <cell r="I13">
            <v>636.53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210.75</v>
          </cell>
          <cell r="O13">
            <v>0</v>
          </cell>
          <cell r="P13">
            <v>103.39</v>
          </cell>
          <cell r="Q13">
            <v>4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9</v>
          </cell>
          <cell r="W13">
            <v>636.53</v>
          </cell>
          <cell r="X13">
            <v>0</v>
          </cell>
          <cell r="Y13">
            <v>0</v>
          </cell>
          <cell r="Z13">
            <v>0</v>
          </cell>
        </row>
        <row r="17">
          <cell r="C17">
            <v>3</v>
          </cell>
          <cell r="H17">
            <v>224.6</v>
          </cell>
          <cell r="I17">
            <v>205.64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P17">
            <v>34.35</v>
          </cell>
          <cell r="Q17">
            <v>3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</v>
          </cell>
          <cell r="W17">
            <v>80.34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42</v>
          </cell>
          <cell r="H18">
            <v>2016</v>
          </cell>
          <cell r="I18">
            <v>1993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P18">
            <v>23.639999999999873</v>
          </cell>
          <cell r="Q18">
            <v>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42</v>
          </cell>
          <cell r="W18">
            <v>1992.73</v>
          </cell>
          <cell r="X18">
            <v>0</v>
          </cell>
          <cell r="Y18">
            <v>0</v>
          </cell>
          <cell r="Z18">
            <v>0</v>
          </cell>
        </row>
        <row r="20">
          <cell r="C20">
            <v>5</v>
          </cell>
          <cell r="H20">
            <v>835.88</v>
          </cell>
          <cell r="I20">
            <v>772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P20">
            <v>194.76</v>
          </cell>
          <cell r="Q20">
            <v>4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</v>
          </cell>
          <cell r="W20">
            <v>352.85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8</v>
          </cell>
          <cell r="H21">
            <v>1939.78</v>
          </cell>
          <cell r="I21">
            <v>1839.11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1140.8</v>
          </cell>
          <cell r="O21">
            <v>0</v>
          </cell>
          <cell r="P21">
            <v>177.81</v>
          </cell>
          <cell r="Q21">
            <v>2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</v>
          </cell>
          <cell r="W21">
            <v>1784.78</v>
          </cell>
        </row>
        <row r="22">
          <cell r="C22">
            <v>2</v>
          </cell>
          <cell r="H22">
            <v>1525</v>
          </cell>
          <cell r="I22">
            <v>1367.84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P22">
            <v>103.15</v>
          </cell>
          <cell r="Q22">
            <v>2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</v>
          </cell>
          <cell r="W22">
            <v>351.05</v>
          </cell>
          <cell r="X22">
            <v>0</v>
          </cell>
          <cell r="Y22">
            <v>0</v>
          </cell>
          <cell r="Z22">
            <v>0</v>
          </cell>
        </row>
        <row r="26">
          <cell r="H26">
            <v>7199.82</v>
          </cell>
          <cell r="J26">
            <v>0</v>
          </cell>
        </row>
      </sheetData>
      <sheetData sheetId="9">
        <row r="12">
          <cell r="C12">
            <v>0</v>
          </cell>
          <cell r="D12">
            <v>0</v>
          </cell>
          <cell r="E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9</v>
          </cell>
          <cell r="D13">
            <v>5</v>
          </cell>
          <cell r="E13">
            <v>0</v>
          </cell>
          <cell r="H13">
            <v>3050.12</v>
          </cell>
          <cell r="I13">
            <v>4141.739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1047.298</v>
          </cell>
          <cell r="O13">
            <v>0</v>
          </cell>
          <cell r="P13">
            <v>466.756</v>
          </cell>
          <cell r="Q13">
            <v>4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10</v>
          </cell>
          <cell r="W13">
            <v>4141.739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7">
          <cell r="C17">
            <v>0</v>
          </cell>
          <cell r="H17">
            <v>0</v>
          </cell>
          <cell r="I17">
            <v>1351.354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92</v>
          </cell>
          <cell r="H18">
            <v>1981.268</v>
          </cell>
          <cell r="I18">
            <v>1981.268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P18">
            <v>20.503</v>
          </cell>
          <cell r="Q18">
            <v>20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91</v>
          </cell>
          <cell r="W18">
            <v>1975.467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3</v>
          </cell>
          <cell r="H20">
            <v>657.663</v>
          </cell>
          <cell r="I20">
            <v>595.225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2</v>
          </cell>
          <cell r="W20">
            <v>417.989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11</v>
          </cell>
          <cell r="H21">
            <v>14597.905</v>
          </cell>
          <cell r="I21">
            <v>10938.782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9788.783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</v>
          </cell>
          <cell r="W21">
            <v>10871.982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1</v>
          </cell>
          <cell r="H22">
            <v>390</v>
          </cell>
          <cell r="I22">
            <v>338.827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19</v>
          </cell>
          <cell r="H23">
            <v>5701.832</v>
          </cell>
          <cell r="I23">
            <v>5606.916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P23">
            <v>94.916</v>
          </cell>
          <cell r="Q23">
            <v>2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</v>
          </cell>
          <cell r="W23">
            <v>5606.916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6">
          <cell r="H26">
            <v>25182.761</v>
          </cell>
        </row>
      </sheetData>
      <sheetData sheetId="10">
        <row r="12">
          <cell r="C12">
            <v>0</v>
          </cell>
          <cell r="D12">
            <v>0</v>
          </cell>
          <cell r="E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7">
          <cell r="C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25</v>
          </cell>
          <cell r="H18">
            <v>482.46</v>
          </cell>
          <cell r="I18">
            <v>456.2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24</v>
          </cell>
          <cell r="W18">
            <v>456.2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6">
          <cell r="H26">
            <v>519</v>
          </cell>
          <cell r="J26">
            <v>0</v>
          </cell>
        </row>
      </sheetData>
      <sheetData sheetId="11">
        <row r="13">
          <cell r="C13">
            <v>13</v>
          </cell>
          <cell r="D13">
            <v>7</v>
          </cell>
          <cell r="E13">
            <v>1</v>
          </cell>
          <cell r="H13">
            <v>195009.22</v>
          </cell>
          <cell r="I13">
            <v>122177.058</v>
          </cell>
          <cell r="N13">
            <v>3166.94</v>
          </cell>
          <cell r="O13">
            <v>58378.14</v>
          </cell>
          <cell r="P13">
            <v>375</v>
          </cell>
          <cell r="Q13">
            <v>5</v>
          </cell>
          <cell r="V13">
            <v>10</v>
          </cell>
          <cell r="W13">
            <v>3478.94</v>
          </cell>
        </row>
        <row r="17">
          <cell r="C17">
            <v>1</v>
          </cell>
          <cell r="H17">
            <v>37925</v>
          </cell>
          <cell r="I17">
            <v>15170</v>
          </cell>
        </row>
        <row r="18">
          <cell r="C18">
            <v>96</v>
          </cell>
          <cell r="H18">
            <v>7696.6</v>
          </cell>
          <cell r="I18">
            <v>7308</v>
          </cell>
          <cell r="P18">
            <v>70.469</v>
          </cell>
          <cell r="V18">
            <v>20</v>
          </cell>
          <cell r="W18">
            <v>2175</v>
          </cell>
        </row>
        <row r="20">
          <cell r="C20">
            <v>5</v>
          </cell>
          <cell r="H20">
            <v>116090</v>
          </cell>
          <cell r="I20">
            <v>98823</v>
          </cell>
          <cell r="V20">
            <v>2</v>
          </cell>
          <cell r="W20">
            <v>324</v>
          </cell>
        </row>
        <row r="21">
          <cell r="C21">
            <v>11</v>
          </cell>
          <cell r="H21">
            <v>682515</v>
          </cell>
          <cell r="I21">
            <v>225274.65</v>
          </cell>
          <cell r="N21">
            <v>30160.83</v>
          </cell>
          <cell r="O21">
            <v>0</v>
          </cell>
          <cell r="P21">
            <v>1652.308</v>
          </cell>
          <cell r="Q21">
            <v>1</v>
          </cell>
          <cell r="V21">
            <v>8</v>
          </cell>
          <cell r="W21">
            <v>28235.183</v>
          </cell>
        </row>
        <row r="22">
          <cell r="C22">
            <v>1</v>
          </cell>
          <cell r="H22">
            <v>541</v>
          </cell>
          <cell r="I22">
            <v>414</v>
          </cell>
        </row>
        <row r="23">
          <cell r="C23">
            <v>1</v>
          </cell>
          <cell r="H23">
            <v>1142</v>
          </cell>
          <cell r="I23">
            <v>1142</v>
          </cell>
          <cell r="V23">
            <v>1</v>
          </cell>
          <cell r="W23">
            <v>1142</v>
          </cell>
        </row>
        <row r="26">
          <cell r="H26">
            <v>1386404</v>
          </cell>
        </row>
      </sheetData>
      <sheetData sheetId="12">
        <row r="12">
          <cell r="C12">
            <v>0</v>
          </cell>
          <cell r="D12">
            <v>0</v>
          </cell>
          <cell r="E12">
            <v>0</v>
          </cell>
          <cell r="H12">
            <v>0</v>
          </cell>
          <cell r="I12">
            <v>82865.05128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1984</v>
          </cell>
          <cell r="D13">
            <v>1426</v>
          </cell>
          <cell r="E13">
            <v>3</v>
          </cell>
          <cell r="H13">
            <v>411225.458</v>
          </cell>
          <cell r="I13">
            <v>96770.6231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75799.53794</v>
          </cell>
          <cell r="O13">
            <v>79158.76</v>
          </cell>
          <cell r="P13">
            <v>14380.29</v>
          </cell>
          <cell r="Q13">
            <v>461</v>
          </cell>
          <cell r="R13">
            <v>1</v>
          </cell>
          <cell r="S13">
            <v>0</v>
          </cell>
          <cell r="T13">
            <v>0</v>
          </cell>
          <cell r="U13">
            <v>0</v>
          </cell>
          <cell r="V13">
            <v>100</v>
          </cell>
          <cell r="W13">
            <v>3955.11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5</v>
          </cell>
          <cell r="D14">
            <v>4</v>
          </cell>
          <cell r="E14">
            <v>0</v>
          </cell>
          <cell r="H14">
            <v>908.574</v>
          </cell>
          <cell r="I14">
            <v>665.47252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7">
          <cell r="C17">
            <v>80</v>
          </cell>
          <cell r="H17">
            <v>3083.38508</v>
          </cell>
          <cell r="I17">
            <v>2821.106</v>
          </cell>
          <cell r="J17">
            <v>21.82</v>
          </cell>
          <cell r="K17">
            <v>9.63</v>
          </cell>
          <cell r="L17">
            <v>0</v>
          </cell>
          <cell r="M17">
            <v>0</v>
          </cell>
          <cell r="P17">
            <v>10495.07</v>
          </cell>
          <cell r="Q17">
            <v>749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558</v>
          </cell>
          <cell r="W17">
            <v>14430.178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11388</v>
          </cell>
          <cell r="H18">
            <v>368828.457</v>
          </cell>
          <cell r="I18">
            <v>293676</v>
          </cell>
          <cell r="J18">
            <v>6448</v>
          </cell>
          <cell r="K18">
            <v>6542</v>
          </cell>
          <cell r="L18">
            <v>0</v>
          </cell>
          <cell r="M18">
            <v>0</v>
          </cell>
          <cell r="P18">
            <v>6244.17</v>
          </cell>
          <cell r="Q18">
            <v>195</v>
          </cell>
          <cell r="R18">
            <v>0</v>
          </cell>
          <cell r="S18">
            <v>0</v>
          </cell>
          <cell r="T18">
            <v>2</v>
          </cell>
          <cell r="U18">
            <v>2.06</v>
          </cell>
          <cell r="V18">
            <v>3833</v>
          </cell>
          <cell r="W18">
            <v>70330.42769000001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4786</v>
          </cell>
          <cell r="H19">
            <v>600789</v>
          </cell>
          <cell r="I19">
            <v>542374</v>
          </cell>
          <cell r="J19">
            <v>8265</v>
          </cell>
          <cell r="K19">
            <v>8210</v>
          </cell>
          <cell r="L19">
            <v>0</v>
          </cell>
          <cell r="M19">
            <v>0</v>
          </cell>
          <cell r="P19">
            <v>11117.72</v>
          </cell>
          <cell r="Q19">
            <v>763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1449</v>
          </cell>
          <cell r="W19">
            <v>101317.53921999999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1309</v>
          </cell>
          <cell r="H20">
            <v>414820.97310999996</v>
          </cell>
          <cell r="I20">
            <v>430204.1830000001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P20">
            <v>10458.65</v>
          </cell>
          <cell r="Q20">
            <v>396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171</v>
          </cell>
          <cell r="W20">
            <v>22349.398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392</v>
          </cell>
          <cell r="H21">
            <v>219738.475</v>
          </cell>
          <cell r="I21">
            <v>42129.98103999999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135082.13</v>
          </cell>
          <cell r="O21">
            <v>33680.66</v>
          </cell>
          <cell r="P21">
            <v>1919.7</v>
          </cell>
          <cell r="Q21">
            <v>25</v>
          </cell>
          <cell r="R21">
            <v>3</v>
          </cell>
          <cell r="S21">
            <v>0</v>
          </cell>
          <cell r="T21">
            <v>3</v>
          </cell>
          <cell r="U21">
            <v>9.54</v>
          </cell>
          <cell r="V21">
            <v>6</v>
          </cell>
          <cell r="W21">
            <v>378.37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469</v>
          </cell>
          <cell r="H22">
            <v>151794.1828</v>
          </cell>
          <cell r="I22">
            <v>141939.74438999998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P22">
            <v>1876.55</v>
          </cell>
          <cell r="Q22">
            <v>37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5</v>
          </cell>
          <cell r="W22">
            <v>1745.28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246</v>
          </cell>
          <cell r="H23">
            <v>44283.342260000005</v>
          </cell>
          <cell r="I23">
            <v>41072.4004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65</v>
          </cell>
          <cell r="W23">
            <v>14572.3222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6">
          <cell r="H26">
            <v>2348441.59</v>
          </cell>
          <cell r="J26">
            <v>49900.32883</v>
          </cell>
        </row>
      </sheetData>
      <sheetData sheetId="13">
        <row r="13">
          <cell r="C13">
            <v>5</v>
          </cell>
          <cell r="D13">
            <v>1</v>
          </cell>
          <cell r="H13">
            <v>145.136</v>
          </cell>
          <cell r="I13">
            <v>135.26</v>
          </cell>
          <cell r="N13">
            <v>34.08</v>
          </cell>
          <cell r="P13">
            <v>2.4286</v>
          </cell>
          <cell r="Q13">
            <v>1</v>
          </cell>
          <cell r="V13">
            <v>4</v>
          </cell>
          <cell r="W13">
            <v>110.685</v>
          </cell>
        </row>
        <row r="18">
          <cell r="C18">
            <v>23</v>
          </cell>
          <cell r="H18">
            <v>340.16325</v>
          </cell>
          <cell r="I18">
            <v>336.699</v>
          </cell>
          <cell r="P18">
            <v>3.912</v>
          </cell>
          <cell r="Q18">
            <v>8</v>
          </cell>
          <cell r="V18">
            <v>15</v>
          </cell>
          <cell r="W18">
            <v>318.96</v>
          </cell>
        </row>
        <row r="26">
          <cell r="H26">
            <v>482.7</v>
          </cell>
        </row>
      </sheetData>
      <sheetData sheetId="14">
        <row r="12">
          <cell r="C12">
            <v>0</v>
          </cell>
          <cell r="D12">
            <v>0</v>
          </cell>
          <cell r="E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585</v>
          </cell>
          <cell r="D13">
            <v>305</v>
          </cell>
          <cell r="E13">
            <v>0</v>
          </cell>
          <cell r="H13">
            <v>34816.37</v>
          </cell>
          <cell r="I13">
            <v>31540.58</v>
          </cell>
          <cell r="J13">
            <v>9034.97</v>
          </cell>
          <cell r="K13">
            <v>6584.52</v>
          </cell>
          <cell r="L13">
            <v>0</v>
          </cell>
          <cell r="M13">
            <v>0</v>
          </cell>
          <cell r="N13">
            <v>23539.84</v>
          </cell>
          <cell r="O13">
            <v>0</v>
          </cell>
          <cell r="P13">
            <v>4194.96</v>
          </cell>
          <cell r="Q13">
            <v>205</v>
          </cell>
          <cell r="R13">
            <v>0</v>
          </cell>
          <cell r="S13">
            <v>0</v>
          </cell>
          <cell r="T13">
            <v>12</v>
          </cell>
          <cell r="U13">
            <v>12.039</v>
          </cell>
          <cell r="V13">
            <v>401</v>
          </cell>
          <cell r="W13">
            <v>31332</v>
          </cell>
          <cell r="X13">
            <v>0</v>
          </cell>
          <cell r="Y13">
            <v>0</v>
          </cell>
          <cell r="Z13">
            <v>1</v>
          </cell>
        </row>
        <row r="14">
          <cell r="C14">
            <v>28</v>
          </cell>
          <cell r="D14">
            <v>7</v>
          </cell>
          <cell r="E14">
            <v>0</v>
          </cell>
          <cell r="H14">
            <v>2712.56</v>
          </cell>
          <cell r="I14">
            <v>1746.87</v>
          </cell>
          <cell r="J14">
            <v>1141.47</v>
          </cell>
          <cell r="K14">
            <v>1059.85</v>
          </cell>
          <cell r="L14">
            <v>0</v>
          </cell>
          <cell r="M14">
            <v>0</v>
          </cell>
          <cell r="N14">
            <v>535.91</v>
          </cell>
          <cell r="O14">
            <v>0</v>
          </cell>
          <cell r="P14">
            <v>912.257</v>
          </cell>
          <cell r="Q14">
            <v>7</v>
          </cell>
          <cell r="R14">
            <v>0</v>
          </cell>
          <cell r="S14">
            <v>0</v>
          </cell>
          <cell r="T14">
            <v>5</v>
          </cell>
          <cell r="U14">
            <v>42.12</v>
          </cell>
          <cell r="V14">
            <v>14</v>
          </cell>
          <cell r="W14">
            <v>1067.359</v>
          </cell>
          <cell r="X14">
            <v>0</v>
          </cell>
          <cell r="Y14">
            <v>0</v>
          </cell>
          <cell r="Z14">
            <v>1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7">
          <cell r="C17">
            <v>5</v>
          </cell>
          <cell r="H17">
            <v>274.8</v>
          </cell>
          <cell r="I17">
            <v>229.76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</v>
          </cell>
          <cell r="W17">
            <v>135.86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806</v>
          </cell>
          <cell r="H18">
            <v>17683.75</v>
          </cell>
          <cell r="I18">
            <v>15869.44</v>
          </cell>
          <cell r="J18">
            <v>3900.4259300000003</v>
          </cell>
          <cell r="K18">
            <v>3837.83097</v>
          </cell>
          <cell r="L18">
            <v>0</v>
          </cell>
          <cell r="M18">
            <v>0</v>
          </cell>
          <cell r="P18">
            <v>616.33</v>
          </cell>
          <cell r="Q18">
            <v>69</v>
          </cell>
          <cell r="R18">
            <v>0</v>
          </cell>
          <cell r="S18">
            <v>0</v>
          </cell>
          <cell r="T18">
            <v>1</v>
          </cell>
          <cell r="U18">
            <v>0.44494</v>
          </cell>
          <cell r="V18">
            <v>410</v>
          </cell>
          <cell r="W18">
            <v>12839.64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52</v>
          </cell>
          <cell r="H20">
            <v>21440.36</v>
          </cell>
          <cell r="I20">
            <v>18593.28</v>
          </cell>
          <cell r="J20">
            <v>603.74099</v>
          </cell>
          <cell r="K20">
            <v>596.30599</v>
          </cell>
          <cell r="L20">
            <v>0</v>
          </cell>
          <cell r="M20">
            <v>0</v>
          </cell>
          <cell r="P20">
            <v>465.55</v>
          </cell>
          <cell r="Q20">
            <v>15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7</v>
          </cell>
          <cell r="W20">
            <v>2171.91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98</v>
          </cell>
          <cell r="H21">
            <v>27068.11</v>
          </cell>
          <cell r="I21">
            <v>28595.81</v>
          </cell>
          <cell r="J21">
            <v>3039.9601599999996</v>
          </cell>
          <cell r="K21">
            <v>3019.14254</v>
          </cell>
          <cell r="L21">
            <v>0</v>
          </cell>
          <cell r="M21">
            <v>0</v>
          </cell>
          <cell r="N21">
            <v>8785.92</v>
          </cell>
          <cell r="O21">
            <v>0</v>
          </cell>
          <cell r="P21">
            <v>330.96</v>
          </cell>
          <cell r="Q21">
            <v>16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67</v>
          </cell>
          <cell r="W21">
            <v>25503.46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11</v>
          </cell>
          <cell r="H22">
            <v>5021.85</v>
          </cell>
          <cell r="I22">
            <v>5274.03</v>
          </cell>
          <cell r="J22">
            <v>364.858</v>
          </cell>
          <cell r="K22">
            <v>376.28313</v>
          </cell>
          <cell r="L22">
            <v>0</v>
          </cell>
          <cell r="M22">
            <v>0</v>
          </cell>
          <cell r="P22">
            <v>28.85</v>
          </cell>
          <cell r="Q22">
            <v>2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</v>
          </cell>
          <cell r="W22">
            <v>472.56755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26</v>
          </cell>
          <cell r="H23">
            <v>3072.05</v>
          </cell>
          <cell r="I23">
            <v>1671.47</v>
          </cell>
          <cell r="J23">
            <v>747.16</v>
          </cell>
          <cell r="K23">
            <v>650.7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11</v>
          </cell>
          <cell r="W23">
            <v>1038.68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6">
          <cell r="H26">
            <v>104022</v>
          </cell>
          <cell r="J26">
            <v>17715</v>
          </cell>
        </row>
      </sheetData>
      <sheetData sheetId="15">
        <row r="13">
          <cell r="C13">
            <v>5</v>
          </cell>
          <cell r="D13">
            <v>2</v>
          </cell>
          <cell r="E13">
            <v>0</v>
          </cell>
          <cell r="H13">
            <v>315.08826</v>
          </cell>
          <cell r="I13">
            <v>350.7062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151.83711</v>
          </cell>
          <cell r="O13">
            <v>0</v>
          </cell>
          <cell r="P13">
            <v>42.29917</v>
          </cell>
          <cell r="Q13">
            <v>3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6</v>
          </cell>
          <cell r="W13">
            <v>350.7062</v>
          </cell>
          <cell r="X13">
            <v>0</v>
          </cell>
          <cell r="Y13">
            <v>0</v>
          </cell>
          <cell r="Z13">
            <v>0</v>
          </cell>
        </row>
        <row r="18">
          <cell r="C18">
            <v>48</v>
          </cell>
          <cell r="H18">
            <v>3536.37197</v>
          </cell>
          <cell r="I18">
            <v>3476.51211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P18">
            <v>75.10561</v>
          </cell>
          <cell r="Q18">
            <v>6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49</v>
          </cell>
          <cell r="W18">
            <v>3476.51211</v>
          </cell>
          <cell r="X18">
            <v>0</v>
          </cell>
          <cell r="Y18">
            <v>0</v>
          </cell>
          <cell r="Z18">
            <v>0</v>
          </cell>
        </row>
        <row r="21">
          <cell r="C21">
            <v>160</v>
          </cell>
          <cell r="H21">
            <v>1283831.71079</v>
          </cell>
          <cell r="I21">
            <v>1323893.30728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1323421.64888</v>
          </cell>
          <cell r="O21">
            <v>0</v>
          </cell>
          <cell r="P21">
            <v>75.37193</v>
          </cell>
          <cell r="Q21">
            <v>2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186</v>
          </cell>
          <cell r="W21">
            <v>1323893.30728</v>
          </cell>
          <cell r="X21">
            <v>27</v>
          </cell>
          <cell r="Y21">
            <v>61538.91995</v>
          </cell>
          <cell r="Z21">
            <v>0</v>
          </cell>
        </row>
        <row r="26">
          <cell r="H26">
            <v>1761533.73749</v>
          </cell>
        </row>
      </sheetData>
      <sheetData sheetId="16">
        <row r="17"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22</v>
          </cell>
          <cell r="H18">
            <v>1172</v>
          </cell>
          <cell r="I18">
            <v>1172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V18">
            <v>22</v>
          </cell>
          <cell r="W18">
            <v>1172</v>
          </cell>
        </row>
        <row r="26">
          <cell r="H26">
            <v>1172</v>
          </cell>
        </row>
      </sheetData>
      <sheetData sheetId="17">
        <row r="18">
          <cell r="C18">
            <v>27</v>
          </cell>
          <cell r="H18">
            <v>4387.06</v>
          </cell>
          <cell r="I18">
            <v>4818.54538</v>
          </cell>
          <cell r="V18">
            <v>27</v>
          </cell>
          <cell r="W18">
            <v>4818.54538</v>
          </cell>
        </row>
        <row r="20">
          <cell r="C20">
            <v>3</v>
          </cell>
          <cell r="H20">
            <v>6146.89694</v>
          </cell>
          <cell r="I20">
            <v>4309.50023</v>
          </cell>
          <cell r="P20">
            <v>3739.52628</v>
          </cell>
          <cell r="Q20">
            <v>1</v>
          </cell>
          <cell r="V20">
            <v>1</v>
          </cell>
          <cell r="W20">
            <v>1216.6385</v>
          </cell>
        </row>
        <row r="21">
          <cell r="C21">
            <v>1</v>
          </cell>
          <cell r="H21">
            <v>1500000</v>
          </cell>
          <cell r="I21">
            <v>950000</v>
          </cell>
          <cell r="O21">
            <v>950000</v>
          </cell>
        </row>
        <row r="22">
          <cell r="C22">
            <v>1</v>
          </cell>
          <cell r="H22">
            <v>2499.42125</v>
          </cell>
          <cell r="I22">
            <v>2499.42125</v>
          </cell>
          <cell r="V22">
            <v>1</v>
          </cell>
          <cell r="W22">
            <v>2499.42125</v>
          </cell>
        </row>
        <row r="26">
          <cell r="H26">
            <v>2083146.86404</v>
          </cell>
        </row>
      </sheetData>
      <sheetData sheetId="18">
        <row r="13">
          <cell r="C13">
            <v>10</v>
          </cell>
          <cell r="D13">
            <v>0</v>
          </cell>
          <cell r="E13">
            <v>5</v>
          </cell>
          <cell r="H13">
            <v>540088.06</v>
          </cell>
          <cell r="I13">
            <v>223065.872</v>
          </cell>
          <cell r="P13">
            <v>66137.52427000001</v>
          </cell>
          <cell r="Q13">
            <v>15</v>
          </cell>
          <cell r="R13">
            <v>0</v>
          </cell>
          <cell r="S13">
            <v>0</v>
          </cell>
          <cell r="V13">
            <v>5</v>
          </cell>
          <cell r="W13">
            <v>21471.84101</v>
          </cell>
          <cell r="X13">
            <v>0</v>
          </cell>
          <cell r="Y13">
            <v>0</v>
          </cell>
          <cell r="Z13">
            <v>4</v>
          </cell>
        </row>
        <row r="18">
          <cell r="C18">
            <v>98</v>
          </cell>
          <cell r="H18">
            <v>17757.01</v>
          </cell>
          <cell r="I18">
            <v>24796.801170000002</v>
          </cell>
          <cell r="V18">
            <v>84</v>
          </cell>
          <cell r="W18">
            <v>24022.38061</v>
          </cell>
        </row>
        <row r="20">
          <cell r="C20">
            <v>4</v>
          </cell>
          <cell r="H20">
            <v>795.17354</v>
          </cell>
          <cell r="I20">
            <v>711.56354</v>
          </cell>
          <cell r="V20">
            <v>2</v>
          </cell>
          <cell r="W20">
            <v>383.72454999999997</v>
          </cell>
          <cell r="Z20">
            <v>0</v>
          </cell>
        </row>
        <row r="21">
          <cell r="C21">
            <v>28</v>
          </cell>
          <cell r="H21">
            <v>1358952.9366</v>
          </cell>
          <cell r="I21">
            <v>1677776.67895</v>
          </cell>
          <cell r="O21">
            <v>492301.16</v>
          </cell>
          <cell r="V21">
            <v>5</v>
          </cell>
          <cell r="W21">
            <v>21471.84101</v>
          </cell>
          <cell r="Z21">
            <v>8</v>
          </cell>
        </row>
        <row r="22">
          <cell r="C22">
            <v>5</v>
          </cell>
          <cell r="H22">
            <v>17975.241260000003</v>
          </cell>
          <cell r="I22">
            <v>14608.248619999998</v>
          </cell>
        </row>
        <row r="23">
          <cell r="C23">
            <v>1</v>
          </cell>
          <cell r="H23">
            <v>103</v>
          </cell>
          <cell r="I23">
            <v>94.7</v>
          </cell>
          <cell r="V23">
            <v>1</v>
          </cell>
          <cell r="W23">
            <v>103</v>
          </cell>
        </row>
        <row r="26">
          <cell r="H26">
            <v>2047314.16285</v>
          </cell>
        </row>
      </sheetData>
      <sheetData sheetId="19">
        <row r="12">
          <cell r="C12">
            <v>0</v>
          </cell>
          <cell r="D12">
            <v>0</v>
          </cell>
          <cell r="E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1</v>
          </cell>
          <cell r="D13">
            <v>1</v>
          </cell>
          <cell r="E13">
            <v>0</v>
          </cell>
          <cell r="H13">
            <v>1007.48</v>
          </cell>
          <cell r="I13">
            <v>17094.151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4408.186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</v>
          </cell>
          <cell r="W13">
            <v>4408.1849999999995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7">
          <cell r="C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47</v>
          </cell>
          <cell r="H18">
            <v>2883.064</v>
          </cell>
          <cell r="I18">
            <v>2632.994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42</v>
          </cell>
          <cell r="W18">
            <v>2288.14129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1</v>
          </cell>
          <cell r="H20">
            <v>632.115</v>
          </cell>
          <cell r="I20">
            <v>632.115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</v>
          </cell>
          <cell r="W20">
            <v>632.115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1</v>
          </cell>
          <cell r="H21">
            <v>393538.28</v>
          </cell>
          <cell r="I21">
            <v>1378801.215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310511.177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4</v>
          </cell>
          <cell r="U21">
            <v>818.692</v>
          </cell>
          <cell r="V21">
            <v>4</v>
          </cell>
          <cell r="W21">
            <v>731222.63393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1</v>
          </cell>
          <cell r="H23">
            <v>1096.56586</v>
          </cell>
          <cell r="I23">
            <v>4830.04619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</v>
          </cell>
          <cell r="W23">
            <v>4501.07643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6">
          <cell r="H26">
            <v>1431277.92843</v>
          </cell>
          <cell r="J26">
            <v>0</v>
          </cell>
        </row>
      </sheetData>
      <sheetData sheetId="20">
        <row r="18">
          <cell r="C18">
            <v>42</v>
          </cell>
          <cell r="H18">
            <v>1389</v>
          </cell>
          <cell r="I18">
            <v>1358</v>
          </cell>
          <cell r="V18">
            <v>40</v>
          </cell>
          <cell r="W18">
            <v>1358</v>
          </cell>
        </row>
        <row r="19">
          <cell r="C19">
            <v>1</v>
          </cell>
          <cell r="H19">
            <v>552</v>
          </cell>
          <cell r="I19">
            <v>552</v>
          </cell>
          <cell r="V19">
            <v>1</v>
          </cell>
          <cell r="W19">
            <v>552</v>
          </cell>
        </row>
        <row r="20">
          <cell r="C20">
            <v>4</v>
          </cell>
          <cell r="H20">
            <v>5007</v>
          </cell>
          <cell r="I20">
            <v>5007</v>
          </cell>
          <cell r="V20">
            <v>4</v>
          </cell>
          <cell r="W20">
            <v>5007</v>
          </cell>
        </row>
        <row r="21">
          <cell r="H21">
            <v>0</v>
          </cell>
          <cell r="I21">
            <v>0</v>
          </cell>
        </row>
        <row r="22">
          <cell r="C22">
            <v>1</v>
          </cell>
          <cell r="H22">
            <v>1589</v>
          </cell>
          <cell r="I22">
            <v>1589</v>
          </cell>
          <cell r="V22">
            <v>1</v>
          </cell>
          <cell r="W22">
            <v>1589</v>
          </cell>
        </row>
        <row r="26">
          <cell r="H26">
            <v>8700</v>
          </cell>
        </row>
      </sheetData>
      <sheetData sheetId="21">
        <row r="13">
          <cell r="C13">
            <v>5</v>
          </cell>
          <cell r="D13">
            <v>4</v>
          </cell>
          <cell r="H13">
            <v>2244.28</v>
          </cell>
          <cell r="I13">
            <v>2244.28</v>
          </cell>
          <cell r="N13">
            <v>1196.72</v>
          </cell>
          <cell r="V13">
            <v>5</v>
          </cell>
          <cell r="W13">
            <v>2244.28</v>
          </cell>
          <cell r="Z13">
            <v>0</v>
          </cell>
        </row>
        <row r="14">
          <cell r="C14">
            <v>2</v>
          </cell>
          <cell r="D14">
            <v>2</v>
          </cell>
          <cell r="H14">
            <v>232.22</v>
          </cell>
          <cell r="I14">
            <v>232.22</v>
          </cell>
          <cell r="N14">
            <v>232.22</v>
          </cell>
          <cell r="V14">
            <v>2</v>
          </cell>
          <cell r="W14">
            <v>232.22</v>
          </cell>
          <cell r="Z14">
            <v>0</v>
          </cell>
        </row>
        <row r="18">
          <cell r="C18">
            <v>55</v>
          </cell>
          <cell r="H18">
            <v>1932.97</v>
          </cell>
          <cell r="I18">
            <v>1865.43</v>
          </cell>
          <cell r="V18">
            <v>50</v>
          </cell>
          <cell r="W18">
            <v>1624.37</v>
          </cell>
        </row>
        <row r="23">
          <cell r="C23">
            <v>8</v>
          </cell>
          <cell r="H23">
            <v>662.94</v>
          </cell>
          <cell r="I23">
            <v>626.3</v>
          </cell>
          <cell r="V23">
            <v>4</v>
          </cell>
          <cell r="W23">
            <v>475.52</v>
          </cell>
        </row>
        <row r="26">
          <cell r="H26">
            <v>5693</v>
          </cell>
        </row>
      </sheetData>
      <sheetData sheetId="22">
        <row r="13">
          <cell r="C13">
            <v>5</v>
          </cell>
          <cell r="E13">
            <v>2</v>
          </cell>
          <cell r="H13">
            <v>62857.626</v>
          </cell>
          <cell r="I13">
            <v>1698058.844</v>
          </cell>
          <cell r="N13">
            <v>97085.748</v>
          </cell>
          <cell r="O13">
            <v>418657.22</v>
          </cell>
          <cell r="T13">
            <v>1</v>
          </cell>
          <cell r="U13">
            <v>5</v>
          </cell>
          <cell r="V13">
            <v>1</v>
          </cell>
          <cell r="W13">
            <v>1967.90961</v>
          </cell>
        </row>
        <row r="17">
          <cell r="C17">
            <v>1</v>
          </cell>
          <cell r="H17">
            <v>19.5</v>
          </cell>
          <cell r="I17">
            <v>74</v>
          </cell>
        </row>
        <row r="18">
          <cell r="C18">
            <v>51</v>
          </cell>
          <cell r="H18">
            <v>2928.04</v>
          </cell>
          <cell r="I18">
            <v>1940</v>
          </cell>
        </row>
        <row r="20">
          <cell r="C20">
            <v>3</v>
          </cell>
          <cell r="H20">
            <v>488.21552</v>
          </cell>
          <cell r="I20">
            <v>1003</v>
          </cell>
        </row>
        <row r="21">
          <cell r="C21">
            <v>44</v>
          </cell>
          <cell r="H21">
            <v>3537337.329</v>
          </cell>
          <cell r="I21">
            <v>3563692.159</v>
          </cell>
          <cell r="T21">
            <v>25</v>
          </cell>
          <cell r="U21">
            <v>6750</v>
          </cell>
          <cell r="V21">
            <v>7</v>
          </cell>
          <cell r="W21">
            <v>396173.09197</v>
          </cell>
        </row>
        <row r="22">
          <cell r="C22">
            <v>3</v>
          </cell>
          <cell r="J22">
            <v>102537</v>
          </cell>
          <cell r="K22">
            <v>93611.095</v>
          </cell>
        </row>
        <row r="26">
          <cell r="H26">
            <v>4242255</v>
          </cell>
          <cell r="J26">
            <v>93611</v>
          </cell>
        </row>
      </sheetData>
      <sheetData sheetId="23">
        <row r="13">
          <cell r="I13">
            <v>74179.27</v>
          </cell>
          <cell r="P13">
            <v>109055.73</v>
          </cell>
          <cell r="Q13">
            <v>6</v>
          </cell>
        </row>
        <row r="18">
          <cell r="C18">
            <v>44</v>
          </cell>
          <cell r="H18">
            <v>1557.02</v>
          </cell>
          <cell r="I18">
            <v>1346.56</v>
          </cell>
          <cell r="P18">
            <v>180.22</v>
          </cell>
          <cell r="Q18">
            <v>7</v>
          </cell>
          <cell r="V18">
            <v>39</v>
          </cell>
          <cell r="W18">
            <v>1256.69</v>
          </cell>
        </row>
        <row r="24">
          <cell r="C24">
            <v>0</v>
          </cell>
          <cell r="H24">
            <v>0</v>
          </cell>
          <cell r="I24">
            <v>0</v>
          </cell>
          <cell r="V24">
            <v>0</v>
          </cell>
          <cell r="W24">
            <v>0</v>
          </cell>
        </row>
        <row r="26">
          <cell r="H26">
            <v>75649.59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abSelected="1" zoomScalePageLayoutView="0" workbookViewId="0" topLeftCell="A1">
      <selection activeCell="P20" sqref="P20"/>
    </sheetView>
  </sheetViews>
  <sheetFormatPr defaultColWidth="9.00390625" defaultRowHeight="15"/>
  <cols>
    <col min="1" max="1" width="6.140625" style="1" customWidth="1"/>
    <col min="2" max="2" width="30.421875" style="2" customWidth="1"/>
    <col min="3" max="3" width="6.7109375" style="2" customWidth="1"/>
    <col min="4" max="4" width="6.8515625" style="2" customWidth="1"/>
    <col min="5" max="5" width="7.00390625" style="2" customWidth="1"/>
    <col min="6" max="6" width="8.28125" style="2" customWidth="1"/>
    <col min="7" max="7" width="7.7109375" style="2" customWidth="1"/>
    <col min="8" max="8" width="5.7109375" style="2" customWidth="1"/>
    <col min="9" max="9" width="8.7109375" style="2" customWidth="1"/>
    <col min="10" max="10" width="7.421875" style="2" customWidth="1"/>
    <col min="11" max="11" width="6.57421875" style="2" customWidth="1"/>
    <col min="12" max="12" width="5.8515625" style="2" customWidth="1"/>
    <col min="13" max="14" width="6.28125" style="2" customWidth="1"/>
    <col min="15" max="15" width="7.7109375" style="2" customWidth="1"/>
    <col min="16" max="17" width="9.28125" style="2" customWidth="1"/>
    <col min="18" max="18" width="10.00390625" style="2" customWidth="1"/>
    <col min="19" max="19" width="11.140625" style="2" customWidth="1"/>
    <col min="20" max="20" width="9.140625" style="2" customWidth="1"/>
    <col min="21" max="21" width="9.7109375" style="2" customWidth="1"/>
    <col min="22" max="22" width="8.28125" style="2" customWidth="1"/>
    <col min="23" max="23" width="11.140625" style="2" customWidth="1"/>
    <col min="24" max="24" width="10.421875" style="2" customWidth="1"/>
    <col min="25" max="26" width="12.8515625" style="2" customWidth="1"/>
    <col min="27" max="27" width="11.8515625" style="2" customWidth="1"/>
    <col min="28" max="28" width="9.28125" style="2" customWidth="1"/>
    <col min="29" max="29" width="9.00390625" style="2" customWidth="1"/>
    <col min="30" max="16384" width="9.00390625" style="2" customWidth="1"/>
  </cols>
  <sheetData>
    <row r="1" spans="26:27" ht="12.75" customHeight="1">
      <c r="Z1" s="122" t="s">
        <v>0</v>
      </c>
      <c r="AA1" s="122"/>
    </row>
    <row r="2" spans="1:21" ht="15.75">
      <c r="A2" s="4"/>
      <c r="B2" s="121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s="5" customFormat="1" ht="15.75" customHeight="1">
      <c r="A3" s="6"/>
      <c r="E3" s="7"/>
      <c r="F3" s="7"/>
      <c r="G3" s="7"/>
      <c r="H3" s="7" t="s">
        <v>2</v>
      </c>
      <c r="I3" s="127" t="s">
        <v>164</v>
      </c>
      <c r="J3" s="128"/>
      <c r="K3" s="128"/>
      <c r="L3" s="128"/>
      <c r="M3" s="128"/>
      <c r="N3" s="128"/>
      <c r="O3" s="128"/>
      <c r="P3" s="7"/>
      <c r="Q3" s="7"/>
      <c r="R3" s="7"/>
      <c r="S3" s="7"/>
      <c r="T3" s="7"/>
      <c r="U3" s="7"/>
    </row>
    <row r="4" spans="1:21" ht="15.75" customHeight="1">
      <c r="A4" s="4"/>
      <c r="B4" s="8"/>
      <c r="C4" s="11"/>
      <c r="D4" s="11"/>
      <c r="E4" s="8"/>
      <c r="F4" s="8"/>
      <c r="G4" s="8"/>
      <c r="H4" s="123" t="s">
        <v>3</v>
      </c>
      <c r="I4" s="123"/>
      <c r="J4" s="123"/>
      <c r="K4" s="123"/>
      <c r="L4" s="123"/>
      <c r="M4" s="123"/>
      <c r="N4" s="123"/>
      <c r="O4" s="123"/>
      <c r="P4" s="123"/>
      <c r="Q4" s="8"/>
      <c r="R4" s="8"/>
      <c r="S4" s="8"/>
      <c r="T4" s="8"/>
      <c r="U4" s="8"/>
    </row>
    <row r="5" spans="2:15" ht="12.75">
      <c r="B5" s="10" t="s">
        <v>4</v>
      </c>
      <c r="C5" s="10"/>
      <c r="D5" s="10"/>
      <c r="E5" s="124" t="s">
        <v>169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5:15" ht="12.75" customHeight="1">
      <c r="E6" s="126" t="s">
        <v>5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27" ht="15.75" customHeight="1">
      <c r="A7" s="4"/>
      <c r="B7" s="8"/>
      <c r="C7" s="11"/>
      <c r="D7" s="11"/>
      <c r="E7" s="129"/>
      <c r="F7" s="129"/>
      <c r="G7" s="129"/>
      <c r="H7" s="129"/>
      <c r="I7" s="129"/>
      <c r="J7" s="129"/>
      <c r="K7" s="9"/>
      <c r="L7" s="9"/>
      <c r="M7" s="9"/>
      <c r="N7" s="9"/>
      <c r="O7" s="9"/>
      <c r="P7" s="9"/>
      <c r="Q7" s="9"/>
      <c r="R7" s="9"/>
      <c r="S7" s="9"/>
      <c r="T7" s="9"/>
      <c r="U7" s="8"/>
      <c r="V7" s="8"/>
      <c r="W7" s="8"/>
      <c r="X7" s="8"/>
      <c r="Y7" s="8"/>
      <c r="Z7" s="8"/>
      <c r="AA7" s="12" t="s">
        <v>6</v>
      </c>
    </row>
    <row r="8" spans="1:26" ht="12.75">
      <c r="A8" s="4"/>
      <c r="B8" s="8"/>
      <c r="C8" s="11"/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8" ht="21.75" customHeight="1">
      <c r="A9" s="130" t="s">
        <v>7</v>
      </c>
      <c r="B9" s="116" t="s">
        <v>8</v>
      </c>
      <c r="C9" s="136" t="s">
        <v>68</v>
      </c>
      <c r="D9" s="137"/>
      <c r="E9" s="116" t="s">
        <v>9</v>
      </c>
      <c r="F9" s="133"/>
      <c r="G9" s="116" t="s">
        <v>10</v>
      </c>
      <c r="H9" s="116" t="s">
        <v>11</v>
      </c>
      <c r="I9" s="120"/>
      <c r="J9" s="120"/>
      <c r="K9" s="120"/>
      <c r="L9" s="120"/>
      <c r="M9" s="120"/>
      <c r="N9" s="119"/>
      <c r="O9" s="116" t="s">
        <v>12</v>
      </c>
      <c r="P9" s="116" t="s">
        <v>13</v>
      </c>
      <c r="Q9" s="120"/>
      <c r="R9" s="120"/>
      <c r="S9" s="120"/>
      <c r="T9" s="120"/>
      <c r="U9" s="120"/>
      <c r="V9" s="119"/>
      <c r="W9" s="116" t="s">
        <v>14</v>
      </c>
      <c r="X9" s="116" t="s">
        <v>15</v>
      </c>
      <c r="Y9" s="116" t="s">
        <v>16</v>
      </c>
      <c r="Z9" s="119"/>
      <c r="AA9" s="116" t="s">
        <v>17</v>
      </c>
      <c r="AB9" s="116" t="s">
        <v>18</v>
      </c>
    </row>
    <row r="10" spans="1:28" ht="12.75">
      <c r="A10" s="131"/>
      <c r="B10" s="117"/>
      <c r="C10" s="138"/>
      <c r="D10" s="139"/>
      <c r="E10" s="134"/>
      <c r="F10" s="135"/>
      <c r="G10" s="117"/>
      <c r="H10" s="116" t="s">
        <v>19</v>
      </c>
      <c r="I10" s="116" t="s">
        <v>20</v>
      </c>
      <c r="J10" s="116" t="s">
        <v>21</v>
      </c>
      <c r="K10" s="120"/>
      <c r="L10" s="120"/>
      <c r="M10" s="120"/>
      <c r="N10" s="119"/>
      <c r="O10" s="117"/>
      <c r="P10" s="116" t="s">
        <v>19</v>
      </c>
      <c r="Q10" s="116" t="s">
        <v>20</v>
      </c>
      <c r="R10" s="116" t="s">
        <v>21</v>
      </c>
      <c r="S10" s="120"/>
      <c r="T10" s="120"/>
      <c r="U10" s="120"/>
      <c r="V10" s="119"/>
      <c r="W10" s="117"/>
      <c r="X10" s="117"/>
      <c r="Y10" s="116" t="s">
        <v>6</v>
      </c>
      <c r="Z10" s="116" t="s">
        <v>22</v>
      </c>
      <c r="AA10" s="117"/>
      <c r="AB10" s="117"/>
    </row>
    <row r="11" spans="1:28" ht="101.25" customHeight="1">
      <c r="A11" s="132"/>
      <c r="B11" s="118"/>
      <c r="C11" s="85" t="s">
        <v>19</v>
      </c>
      <c r="D11" s="85" t="s">
        <v>71</v>
      </c>
      <c r="E11" s="14" t="s">
        <v>23</v>
      </c>
      <c r="F11" s="14" t="s">
        <v>24</v>
      </c>
      <c r="G11" s="118"/>
      <c r="H11" s="118"/>
      <c r="I11" s="118"/>
      <c r="J11" s="14" t="s">
        <v>25</v>
      </c>
      <c r="K11" s="14" t="s">
        <v>26</v>
      </c>
      <c r="L11" s="14" t="s">
        <v>27</v>
      </c>
      <c r="M11" s="14" t="s">
        <v>28</v>
      </c>
      <c r="N11" s="14" t="s">
        <v>29</v>
      </c>
      <c r="O11" s="118"/>
      <c r="P11" s="118"/>
      <c r="Q11" s="118"/>
      <c r="R11" s="14" t="s">
        <v>30</v>
      </c>
      <c r="S11" s="14" t="s">
        <v>31</v>
      </c>
      <c r="T11" s="14" t="s">
        <v>32</v>
      </c>
      <c r="U11" s="14" t="s">
        <v>33</v>
      </c>
      <c r="V11" s="14" t="s">
        <v>34</v>
      </c>
      <c r="W11" s="118"/>
      <c r="X11" s="118"/>
      <c r="Y11" s="118"/>
      <c r="Z11" s="118"/>
      <c r="AA11" s="118"/>
      <c r="AB11" s="118"/>
    </row>
    <row r="12" spans="1:28" s="15" customFormat="1" ht="30" customHeight="1">
      <c r="A12" s="16">
        <v>1</v>
      </c>
      <c r="B12" s="17">
        <v>2</v>
      </c>
      <c r="C12" s="86">
        <v>3</v>
      </c>
      <c r="D12" s="86">
        <v>4</v>
      </c>
      <c r="E12" s="17">
        <v>5</v>
      </c>
      <c r="F12" s="17">
        <v>6</v>
      </c>
      <c r="G12" s="17">
        <v>7</v>
      </c>
      <c r="H12" s="17">
        <v>8</v>
      </c>
      <c r="I12" s="17" t="s">
        <v>35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 t="s">
        <v>36</v>
      </c>
      <c r="R12" s="17">
        <v>18</v>
      </c>
      <c r="S12" s="17">
        <v>19</v>
      </c>
      <c r="T12" s="17">
        <v>20</v>
      </c>
      <c r="U12" s="17">
        <v>21</v>
      </c>
      <c r="V12" s="17">
        <v>22</v>
      </c>
      <c r="W12" s="17">
        <v>23</v>
      </c>
      <c r="X12" s="17">
        <v>24</v>
      </c>
      <c r="Y12" s="17" t="s">
        <v>37</v>
      </c>
      <c r="Z12" s="17" t="s">
        <v>38</v>
      </c>
      <c r="AA12" s="18">
        <v>27</v>
      </c>
      <c r="AB12" s="18">
        <v>28</v>
      </c>
    </row>
    <row r="13" spans="1:28" ht="21">
      <c r="A13" s="13" t="s">
        <v>39</v>
      </c>
      <c r="B13" s="19" t="s">
        <v>40</v>
      </c>
      <c r="C13" s="87">
        <f>SUM(C14:C18)</f>
        <v>803</v>
      </c>
      <c r="D13" s="87">
        <f>SUM(D14:D18)</f>
        <v>789</v>
      </c>
      <c r="E13" s="20">
        <f>SUM(E14:E18)</f>
        <v>1664</v>
      </c>
      <c r="F13" s="20">
        <f>SUM(F14:F18)</f>
        <v>80</v>
      </c>
      <c r="G13" s="20">
        <f aca="true" t="shared" si="0" ref="G13:G18">E13/I13</f>
        <v>2.108998732572877</v>
      </c>
      <c r="H13" s="20">
        <f aca="true" t="shared" si="1" ref="H13:Y13">SUM(H14:H18)</f>
        <v>803</v>
      </c>
      <c r="I13" s="20">
        <f t="shared" si="1"/>
        <v>789</v>
      </c>
      <c r="J13" s="20">
        <f t="shared" si="1"/>
        <v>326</v>
      </c>
      <c r="K13" s="20">
        <f t="shared" si="1"/>
        <v>19</v>
      </c>
      <c r="L13" s="20">
        <f t="shared" si="1"/>
        <v>379</v>
      </c>
      <c r="M13" s="20">
        <f t="shared" si="1"/>
        <v>2</v>
      </c>
      <c r="N13" s="20">
        <f t="shared" si="1"/>
        <v>63</v>
      </c>
      <c r="O13" s="20">
        <f t="shared" si="1"/>
        <v>135</v>
      </c>
      <c r="P13" s="21">
        <f t="shared" si="1"/>
        <v>11038101.11</v>
      </c>
      <c r="Q13" s="21">
        <f t="shared" si="1"/>
        <v>11091322.979999999</v>
      </c>
      <c r="R13" s="21">
        <f t="shared" si="1"/>
        <v>1104135.1400000001</v>
      </c>
      <c r="S13" s="21">
        <f t="shared" si="1"/>
        <v>1555043.1500000001</v>
      </c>
      <c r="T13" s="21">
        <f t="shared" si="1"/>
        <v>8205758.26</v>
      </c>
      <c r="U13" s="21">
        <f t="shared" si="1"/>
        <v>28857.75</v>
      </c>
      <c r="V13" s="21">
        <f t="shared" si="1"/>
        <v>197528.68</v>
      </c>
      <c r="W13" s="21">
        <f t="shared" si="1"/>
        <v>9681171.469999999</v>
      </c>
      <c r="X13" s="21">
        <f t="shared" si="1"/>
        <v>862432.9400000001</v>
      </c>
      <c r="Y13" s="21">
        <f t="shared" si="1"/>
        <v>321332.1399999985</v>
      </c>
      <c r="Z13" s="22">
        <f>100-(X13+W13)/(R13+S13+T13)*100</f>
        <v>2.9575151085442997</v>
      </c>
      <c r="AA13" s="20">
        <f>SUM(AA14:AA18)</f>
        <v>38</v>
      </c>
      <c r="AB13" s="20">
        <f>SUM(AB14:AB18)</f>
        <v>13</v>
      </c>
    </row>
    <row r="14" spans="1:28" ht="12.75">
      <c r="A14" s="13" t="s">
        <v>41</v>
      </c>
      <c r="B14" s="23" t="s">
        <v>42</v>
      </c>
      <c r="C14" s="87">
        <f aca="true" t="shared" si="2" ref="C14:D18">H14</f>
        <v>3</v>
      </c>
      <c r="D14" s="87">
        <f t="shared" si="2"/>
        <v>3</v>
      </c>
      <c r="E14" s="24">
        <v>3</v>
      </c>
      <c r="F14" s="24">
        <v>0</v>
      </c>
      <c r="G14" s="20">
        <f t="shared" si="0"/>
        <v>1</v>
      </c>
      <c r="H14" s="24">
        <v>3</v>
      </c>
      <c r="I14" s="25">
        <f>SUM(J14:N14)</f>
        <v>3</v>
      </c>
      <c r="J14" s="26">
        <v>0</v>
      </c>
      <c r="K14" s="26">
        <v>0</v>
      </c>
      <c r="L14" s="26">
        <v>3</v>
      </c>
      <c r="M14" s="26">
        <v>0</v>
      </c>
      <c r="N14" s="26">
        <v>0</v>
      </c>
      <c r="O14" s="25">
        <v>0</v>
      </c>
      <c r="P14" s="27">
        <v>92031.37</v>
      </c>
      <c r="Q14" s="28">
        <f>SUM(R14:V14)</f>
        <v>92031.37</v>
      </c>
      <c r="R14" s="27">
        <v>0</v>
      </c>
      <c r="S14" s="27">
        <v>0</v>
      </c>
      <c r="T14" s="27">
        <v>92031.37</v>
      </c>
      <c r="U14" s="27">
        <v>0</v>
      </c>
      <c r="V14" s="27">
        <v>0</v>
      </c>
      <c r="W14" s="27">
        <v>92031.37</v>
      </c>
      <c r="X14" s="27">
        <v>0</v>
      </c>
      <c r="Y14" s="28">
        <f>R14+S14+T14-(X14+W14)</f>
        <v>0</v>
      </c>
      <c r="Z14" s="22">
        <f>100-(X14+W14)/(R14+S14+T14)*100</f>
        <v>0</v>
      </c>
      <c r="AA14" s="99">
        <v>0</v>
      </c>
      <c r="AB14" s="99">
        <v>0</v>
      </c>
    </row>
    <row r="15" spans="1:28" ht="12.75">
      <c r="A15" s="13" t="s">
        <v>43</v>
      </c>
      <c r="B15" s="23" t="s">
        <v>44</v>
      </c>
      <c r="C15" s="87">
        <f t="shared" si="2"/>
        <v>704</v>
      </c>
      <c r="D15" s="87">
        <f t="shared" si="2"/>
        <v>691</v>
      </c>
      <c r="E15" s="24">
        <v>1443</v>
      </c>
      <c r="F15" s="24">
        <v>55</v>
      </c>
      <c r="G15" s="20">
        <f t="shared" si="0"/>
        <v>2.0882778581765558</v>
      </c>
      <c r="H15" s="24">
        <v>704</v>
      </c>
      <c r="I15" s="25">
        <f>SUM(J15:N15)</f>
        <v>691</v>
      </c>
      <c r="J15" s="26">
        <v>281</v>
      </c>
      <c r="K15" s="26">
        <v>13</v>
      </c>
      <c r="L15" s="26">
        <v>339</v>
      </c>
      <c r="M15" s="26">
        <v>2</v>
      </c>
      <c r="N15" s="26">
        <v>56</v>
      </c>
      <c r="O15" s="25">
        <v>135</v>
      </c>
      <c r="P15" s="27">
        <v>10921709.31</v>
      </c>
      <c r="Q15" s="28">
        <f>SUM(R15:V15)</f>
        <v>10975183.19</v>
      </c>
      <c r="R15" s="27">
        <v>1094340.78</v>
      </c>
      <c r="S15" s="27">
        <v>1554707.04</v>
      </c>
      <c r="T15" s="27">
        <v>8101091.79</v>
      </c>
      <c r="U15" s="27">
        <v>28857.75</v>
      </c>
      <c r="V15" s="27">
        <v>196185.83</v>
      </c>
      <c r="W15" s="27">
        <v>9576486.06</v>
      </c>
      <c r="X15" s="27">
        <v>855899.4</v>
      </c>
      <c r="Y15" s="28">
        <f>R15+S15+T15-(X15+W15)</f>
        <v>317754.1499999985</v>
      </c>
      <c r="Z15" s="22">
        <f>100-(X15+W15)/(R15+S15+T15)*100</f>
        <v>2.9558141710496244</v>
      </c>
      <c r="AA15" s="99">
        <v>38</v>
      </c>
      <c r="AB15" s="99">
        <v>12</v>
      </c>
    </row>
    <row r="16" spans="1:28" ht="12.75">
      <c r="A16" s="13" t="s">
        <v>45</v>
      </c>
      <c r="B16" s="23" t="s">
        <v>46</v>
      </c>
      <c r="C16" s="87">
        <f t="shared" si="2"/>
        <v>96</v>
      </c>
      <c r="D16" s="87">
        <f t="shared" si="2"/>
        <v>95</v>
      </c>
      <c r="E16" s="24">
        <v>218</v>
      </c>
      <c r="F16" s="24">
        <v>25</v>
      </c>
      <c r="G16" s="20">
        <f t="shared" si="0"/>
        <v>2.294736842105263</v>
      </c>
      <c r="H16" s="24">
        <v>96</v>
      </c>
      <c r="I16" s="25">
        <f>SUM(J16:N16)</f>
        <v>95</v>
      </c>
      <c r="J16" s="26">
        <v>45</v>
      </c>
      <c r="K16" s="26">
        <v>6</v>
      </c>
      <c r="L16" s="26">
        <v>37</v>
      </c>
      <c r="M16" s="26">
        <v>0</v>
      </c>
      <c r="N16" s="26">
        <v>7</v>
      </c>
      <c r="O16" s="25" t="s">
        <v>47</v>
      </c>
      <c r="P16" s="27">
        <v>24360.43</v>
      </c>
      <c r="Q16" s="28">
        <f>SUM(R16:V16)</f>
        <v>24108.42</v>
      </c>
      <c r="R16" s="27">
        <v>9794.36</v>
      </c>
      <c r="S16" s="27">
        <v>336.11</v>
      </c>
      <c r="T16" s="27">
        <v>12635.1</v>
      </c>
      <c r="U16" s="27">
        <v>0</v>
      </c>
      <c r="V16" s="27">
        <v>1342.85</v>
      </c>
      <c r="W16" s="27">
        <v>12654.04</v>
      </c>
      <c r="X16" s="27">
        <v>6533.54</v>
      </c>
      <c r="Y16" s="28">
        <f>R16+S16+T16-(X16+W16)</f>
        <v>3577.989999999998</v>
      </c>
      <c r="Z16" s="22">
        <f>100-(X16+W16)/(R16+S16+T16)*100</f>
        <v>15.716672150093316</v>
      </c>
      <c r="AA16" s="99"/>
      <c r="AB16" s="99">
        <v>1</v>
      </c>
    </row>
    <row r="17" spans="1:28" ht="22.5">
      <c r="A17" s="13" t="s">
        <v>48</v>
      </c>
      <c r="B17" s="23" t="s">
        <v>49</v>
      </c>
      <c r="C17" s="87">
        <f t="shared" si="2"/>
        <v>0</v>
      </c>
      <c r="D17" s="87">
        <f t="shared" si="2"/>
        <v>0</v>
      </c>
      <c r="E17" s="24">
        <v>0</v>
      </c>
      <c r="F17" s="24">
        <v>0</v>
      </c>
      <c r="G17" s="20" t="e">
        <f t="shared" si="0"/>
        <v>#DIV/0!</v>
      </c>
      <c r="H17" s="24">
        <v>0</v>
      </c>
      <c r="I17" s="25">
        <f>SUM(J17:N17)</f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5" t="s">
        <v>47</v>
      </c>
      <c r="P17" s="27">
        <v>0</v>
      </c>
      <c r="Q17" s="28">
        <f>SUM(R17:V17)</f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8">
        <f>R17+S17+T17-(X17+W17)</f>
        <v>0</v>
      </c>
      <c r="Z17" s="22" t="e">
        <f>100-(X17+W17)/(R17+S17+T17)*100</f>
        <v>#DIV/0!</v>
      </c>
      <c r="AA17" s="99"/>
      <c r="AB17" s="99"/>
    </row>
    <row r="18" spans="1:28" ht="12.75">
      <c r="A18" s="13" t="s">
        <v>50</v>
      </c>
      <c r="B18" s="23" t="s">
        <v>51</v>
      </c>
      <c r="C18" s="87">
        <f t="shared" si="2"/>
        <v>0</v>
      </c>
      <c r="D18" s="87">
        <f t="shared" si="2"/>
        <v>0</v>
      </c>
      <c r="E18" s="24">
        <v>0</v>
      </c>
      <c r="F18" s="24">
        <v>0</v>
      </c>
      <c r="G18" s="20" t="e">
        <f t="shared" si="0"/>
        <v>#DIV/0!</v>
      </c>
      <c r="H18" s="24">
        <v>0</v>
      </c>
      <c r="I18" s="25">
        <f>SUM(J18:N18)</f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5" t="s">
        <v>47</v>
      </c>
      <c r="P18" s="28" t="s">
        <v>52</v>
      </c>
      <c r="Q18" s="28" t="s">
        <v>52</v>
      </c>
      <c r="R18" s="28" t="s">
        <v>52</v>
      </c>
      <c r="S18" s="28" t="s">
        <v>52</v>
      </c>
      <c r="T18" s="28" t="s">
        <v>52</v>
      </c>
      <c r="U18" s="28" t="s">
        <v>52</v>
      </c>
      <c r="V18" s="28" t="s">
        <v>52</v>
      </c>
      <c r="W18" s="28" t="s">
        <v>52</v>
      </c>
      <c r="X18" s="28" t="s">
        <v>52</v>
      </c>
      <c r="Y18" s="28" t="s">
        <v>52</v>
      </c>
      <c r="Z18" s="22" t="s">
        <v>52</v>
      </c>
      <c r="AA18" s="100" t="s">
        <v>52</v>
      </c>
      <c r="AB18" s="101" t="s">
        <v>52</v>
      </c>
    </row>
    <row r="19" spans="1:28" ht="18.75" customHeight="1">
      <c r="A19" s="30" t="s">
        <v>53</v>
      </c>
      <c r="B19" s="31"/>
      <c r="C19" s="88"/>
      <c r="D19" s="88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29"/>
      <c r="W19" s="29"/>
      <c r="X19" s="29"/>
      <c r="Y19" s="29"/>
      <c r="Z19" s="29"/>
      <c r="AA19" s="99"/>
      <c r="AB19" s="99"/>
    </row>
    <row r="20" spans="1:28" ht="21.75" customHeight="1">
      <c r="A20" s="13" t="s">
        <v>54</v>
      </c>
      <c r="B20" s="19" t="s">
        <v>55</v>
      </c>
      <c r="C20" s="87">
        <f>H20</f>
        <v>726</v>
      </c>
      <c r="D20" s="87">
        <f>I20</f>
        <v>716</v>
      </c>
      <c r="E20" s="24">
        <v>1460</v>
      </c>
      <c r="F20" s="24">
        <v>66</v>
      </c>
      <c r="G20" s="20">
        <f>E20/I20</f>
        <v>2.0391061452513966</v>
      </c>
      <c r="H20" s="24">
        <v>726</v>
      </c>
      <c r="I20" s="25">
        <f>SUM(J20:N20)</f>
        <v>716</v>
      </c>
      <c r="J20" s="24">
        <v>310</v>
      </c>
      <c r="K20" s="24">
        <v>18</v>
      </c>
      <c r="L20" s="24">
        <v>334</v>
      </c>
      <c r="M20" s="33">
        <v>2</v>
      </c>
      <c r="N20" s="27">
        <v>52</v>
      </c>
      <c r="O20" s="25">
        <v>108</v>
      </c>
      <c r="P20" s="33">
        <v>9254169.28</v>
      </c>
      <c r="Q20" s="28">
        <f>SUM(R20:V20)</f>
        <v>9021181.94</v>
      </c>
      <c r="R20" s="33">
        <v>996215.99</v>
      </c>
      <c r="S20" s="33">
        <v>1554894.45</v>
      </c>
      <c r="T20" s="33">
        <v>6291272.15</v>
      </c>
      <c r="U20" s="27">
        <v>28857.75</v>
      </c>
      <c r="V20" s="105">
        <v>149941.6</v>
      </c>
      <c r="W20" s="105">
        <v>7806012.95</v>
      </c>
      <c r="X20" s="105">
        <v>764859.61</v>
      </c>
      <c r="Y20" s="28">
        <f>R20+S20+T20-(X20+W20)</f>
        <v>271510.02999999933</v>
      </c>
      <c r="Z20" s="22">
        <f>100-(X20+W20)/(R20+S20+T20)*100</f>
        <v>3.07055284293007</v>
      </c>
      <c r="AA20" s="99">
        <v>37</v>
      </c>
      <c r="AB20" s="99">
        <v>11</v>
      </c>
    </row>
    <row r="21" spans="1:18" ht="12.75">
      <c r="A21" s="115" t="s">
        <v>56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</row>
    <row r="22" spans="1:23" ht="29.25" customHeight="1">
      <c r="A22" s="113" t="s">
        <v>57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35"/>
      <c r="W22" s="35"/>
    </row>
    <row r="23" spans="1:18" ht="12.75">
      <c r="A23" s="114" t="s">
        <v>58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35"/>
    </row>
    <row r="24" spans="1:18" s="1" customFormat="1" ht="12.75">
      <c r="A24" s="113" t="s">
        <v>59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35"/>
    </row>
    <row r="25" spans="1:17" ht="12.75">
      <c r="A25" s="113" t="s">
        <v>60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 ht="12.75">
      <c r="A26" s="113" t="s">
        <v>61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23" ht="12.75">
      <c r="A27" s="36" t="s">
        <v>62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23" ht="12.7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35"/>
      <c r="W28" s="35"/>
    </row>
    <row r="29" spans="1:26" ht="15.75">
      <c r="A29" s="37" t="s">
        <v>63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15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2" ht="15.75" customHeight="1">
      <c r="A31" s="111" t="s">
        <v>170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</row>
    <row r="32" spans="1:12" ht="15.75" customHeight="1">
      <c r="A32" s="94"/>
      <c r="B32" s="91"/>
      <c r="C32" s="91"/>
      <c r="D32" s="91"/>
      <c r="E32" s="112" t="s">
        <v>64</v>
      </c>
      <c r="F32" s="112"/>
      <c r="G32" s="90"/>
      <c r="H32" s="91"/>
      <c r="I32" s="91"/>
      <c r="J32" s="91"/>
      <c r="K32" s="91"/>
      <c r="L32" s="91"/>
    </row>
    <row r="33" spans="1:12" ht="12.75">
      <c r="A33" s="91"/>
      <c r="B33" s="102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12.75">
      <c r="A34" s="89" t="s">
        <v>171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</sheetData>
  <sheetProtection/>
  <mergeCells count="37">
    <mergeCell ref="A9:A11"/>
    <mergeCell ref="B9:B11"/>
    <mergeCell ref="E9:F10"/>
    <mergeCell ref="G9:G11"/>
    <mergeCell ref="H10:H11"/>
    <mergeCell ref="I10:I11"/>
    <mergeCell ref="H9:N9"/>
    <mergeCell ref="J10:N10"/>
    <mergeCell ref="C9:D10"/>
    <mergeCell ref="Z1:AA1"/>
    <mergeCell ref="H4:P4"/>
    <mergeCell ref="E5:O5"/>
    <mergeCell ref="E6:O6"/>
    <mergeCell ref="I3:O3"/>
    <mergeCell ref="E7:J7"/>
    <mergeCell ref="R10:V10"/>
    <mergeCell ref="P9:V9"/>
    <mergeCell ref="Q10:Q11"/>
    <mergeCell ref="P10:P11"/>
    <mergeCell ref="O9:O11"/>
    <mergeCell ref="B2:U2"/>
    <mergeCell ref="A23:Q23"/>
    <mergeCell ref="A22:U22"/>
    <mergeCell ref="A21:R21"/>
    <mergeCell ref="AB9:AB11"/>
    <mergeCell ref="AA9:AA11"/>
    <mergeCell ref="Z10:Z11"/>
    <mergeCell ref="Y9:Z9"/>
    <mergeCell ref="Y10:Y11"/>
    <mergeCell ref="X9:X11"/>
    <mergeCell ref="W9:W11"/>
    <mergeCell ref="A31:L31"/>
    <mergeCell ref="E32:F32"/>
    <mergeCell ref="A28:U28"/>
    <mergeCell ref="A26:Q26"/>
    <mergeCell ref="A25:Q25"/>
    <mergeCell ref="A24:Q24"/>
  </mergeCells>
  <printOptions/>
  <pageMargins left="0.196850389242172" right="0.196850389242172" top="0.393700778484344" bottom="0.196850389242172" header="0.511811017990112" footer="0.511811017990112"/>
  <pageSetup fitToHeight="10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M21" sqref="M21"/>
    </sheetView>
  </sheetViews>
  <sheetFormatPr defaultColWidth="9.00390625" defaultRowHeight="15"/>
  <cols>
    <col min="1" max="1" width="6.140625" style="1" customWidth="1"/>
    <col min="2" max="2" width="25.140625" style="2" customWidth="1"/>
    <col min="3" max="3" width="10.140625" style="2" customWidth="1"/>
    <col min="4" max="4" width="7.00390625" style="2" customWidth="1"/>
    <col min="5" max="5" width="7.8515625" style="2" customWidth="1"/>
    <col min="6" max="6" width="7.00390625" style="2" customWidth="1"/>
    <col min="7" max="7" width="8.28125" style="2" customWidth="1"/>
    <col min="8" max="8" width="7.7109375" style="2" customWidth="1"/>
    <col min="9" max="9" width="5.7109375" style="2" customWidth="1"/>
    <col min="10" max="10" width="8.7109375" style="2" customWidth="1"/>
    <col min="11" max="11" width="7.421875" style="2" customWidth="1"/>
    <col min="12" max="12" width="6.57421875" style="2" customWidth="1"/>
    <col min="13" max="13" width="5.8515625" style="2" customWidth="1"/>
    <col min="14" max="15" width="6.28125" style="2" customWidth="1"/>
    <col min="16" max="16" width="7.57421875" style="2" customWidth="1"/>
    <col min="17" max="17" width="8.00390625" style="2" customWidth="1"/>
    <col min="18" max="18" width="8.28125" style="2" customWidth="1"/>
    <col min="19" max="19" width="10.00390625" style="2" customWidth="1"/>
    <col min="20" max="20" width="11.140625" style="2" customWidth="1"/>
    <col min="21" max="21" width="9.140625" style="2" customWidth="1"/>
    <col min="22" max="22" width="9.7109375" style="2" customWidth="1"/>
    <col min="23" max="23" width="8.28125" style="2" customWidth="1"/>
    <col min="24" max="24" width="11.140625" style="2" customWidth="1"/>
    <col min="25" max="25" width="10.421875" style="2" customWidth="1"/>
    <col min="26" max="26" width="10.28125" style="2" customWidth="1"/>
    <col min="27" max="27" width="12.8515625" style="2" customWidth="1"/>
    <col min="28" max="28" width="11.8515625" style="2" customWidth="1"/>
    <col min="29" max="29" width="9.28125" style="2" customWidth="1"/>
    <col min="30" max="30" width="9.00390625" style="2" customWidth="1"/>
    <col min="31" max="31" width="17.7109375" style="2" customWidth="1"/>
    <col min="32" max="32" width="9.00390625" style="2" customWidth="1"/>
    <col min="33" max="16384" width="9.00390625" style="2" customWidth="1"/>
  </cols>
  <sheetData>
    <row r="1" spans="26:27" ht="12.75" customHeight="1">
      <c r="Z1" s="122" t="s">
        <v>65</v>
      </c>
      <c r="AA1" s="122"/>
    </row>
    <row r="2" spans="1:23" ht="15.75">
      <c r="A2" s="4"/>
      <c r="B2" s="121" t="s">
        <v>66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1:24" s="5" customFormat="1" ht="15.75" customHeight="1">
      <c r="A3" s="6"/>
      <c r="D3" s="7"/>
      <c r="E3" s="7"/>
      <c r="F3" s="7"/>
      <c r="G3" s="7"/>
      <c r="H3" s="7"/>
      <c r="I3" s="7"/>
      <c r="J3" s="7" t="s">
        <v>2</v>
      </c>
      <c r="K3" s="127" t="s">
        <v>164</v>
      </c>
      <c r="L3" s="128"/>
      <c r="M3" s="128"/>
      <c r="N3" s="128"/>
      <c r="O3" s="128"/>
      <c r="P3" s="128"/>
      <c r="Q3" s="128"/>
      <c r="R3" s="7"/>
      <c r="S3" s="7"/>
      <c r="T3" s="7"/>
      <c r="U3" s="7"/>
      <c r="V3" s="7"/>
      <c r="W3" s="7"/>
      <c r="X3" s="7"/>
    </row>
    <row r="4" spans="1:24" ht="15" customHeight="1">
      <c r="A4" s="4"/>
      <c r="B4" s="8"/>
      <c r="C4" s="8"/>
      <c r="D4" s="8"/>
      <c r="E4" s="8"/>
      <c r="F4" s="8"/>
      <c r="G4" s="8"/>
      <c r="H4" s="8"/>
      <c r="I4" s="8"/>
      <c r="J4" s="123" t="s">
        <v>3</v>
      </c>
      <c r="K4" s="123"/>
      <c r="L4" s="123"/>
      <c r="M4" s="123"/>
      <c r="N4" s="123"/>
      <c r="O4" s="123"/>
      <c r="P4" s="123"/>
      <c r="Q4" s="123"/>
      <c r="R4" s="123"/>
      <c r="S4" s="8"/>
      <c r="T4" s="8"/>
      <c r="U4" s="8"/>
      <c r="V4" s="8"/>
      <c r="W4" s="8"/>
      <c r="X4" s="8"/>
    </row>
    <row r="5" spans="1:28" ht="15.75" customHeight="1">
      <c r="A5" s="4"/>
      <c r="B5" s="8"/>
      <c r="C5" s="8"/>
      <c r="D5" s="129"/>
      <c r="E5" s="129"/>
      <c r="F5" s="129"/>
      <c r="G5" s="129"/>
      <c r="H5" s="129"/>
      <c r="I5" s="129"/>
      <c r="J5" s="129"/>
      <c r="K5" s="129"/>
      <c r="L5" s="9"/>
      <c r="M5" s="9"/>
      <c r="N5" s="9"/>
      <c r="O5" s="9"/>
      <c r="P5" s="9"/>
      <c r="Q5" s="9"/>
      <c r="R5" s="9"/>
      <c r="S5" s="9"/>
      <c r="T5" s="9"/>
      <c r="U5" s="9"/>
      <c r="V5" s="8"/>
      <c r="W5" s="8"/>
      <c r="X5" s="8"/>
      <c r="Y5" s="8"/>
      <c r="Z5" s="8"/>
      <c r="AA5" s="8"/>
      <c r="AB5" s="2" t="s">
        <v>6</v>
      </c>
    </row>
    <row r="6" spans="1:27" ht="12.75">
      <c r="A6" s="4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31" ht="21.75" customHeight="1">
      <c r="A7" s="130" t="s">
        <v>7</v>
      </c>
      <c r="B7" s="116" t="s">
        <v>8</v>
      </c>
      <c r="C7" s="116" t="s">
        <v>67</v>
      </c>
      <c r="D7" s="116" t="s">
        <v>68</v>
      </c>
      <c r="E7" s="133"/>
      <c r="F7" s="116" t="s">
        <v>9</v>
      </c>
      <c r="G7" s="133"/>
      <c r="H7" s="116" t="s">
        <v>10</v>
      </c>
      <c r="I7" s="116" t="s">
        <v>11</v>
      </c>
      <c r="J7" s="120"/>
      <c r="K7" s="120"/>
      <c r="L7" s="120"/>
      <c r="M7" s="120"/>
      <c r="N7" s="120"/>
      <c r="O7" s="119"/>
      <c r="P7" s="116" t="s">
        <v>12</v>
      </c>
      <c r="Q7" s="116" t="s">
        <v>13</v>
      </c>
      <c r="R7" s="120"/>
      <c r="S7" s="120"/>
      <c r="T7" s="120"/>
      <c r="U7" s="120"/>
      <c r="V7" s="120"/>
      <c r="W7" s="119"/>
      <c r="X7" s="116" t="s">
        <v>14</v>
      </c>
      <c r="Y7" s="116" t="s">
        <v>15</v>
      </c>
      <c r="Z7" s="116" t="s">
        <v>16</v>
      </c>
      <c r="AA7" s="119"/>
      <c r="AB7" s="116" t="s">
        <v>17</v>
      </c>
      <c r="AC7" s="116" t="s">
        <v>18</v>
      </c>
      <c r="AD7" s="116" t="s">
        <v>69</v>
      </c>
      <c r="AE7" s="116" t="s">
        <v>70</v>
      </c>
    </row>
    <row r="8" spans="1:31" ht="12.75">
      <c r="A8" s="131"/>
      <c r="B8" s="117"/>
      <c r="C8" s="117"/>
      <c r="D8" s="134"/>
      <c r="E8" s="135"/>
      <c r="F8" s="134"/>
      <c r="G8" s="135"/>
      <c r="H8" s="117"/>
      <c r="I8" s="116" t="s">
        <v>19</v>
      </c>
      <c r="J8" s="116" t="s">
        <v>20</v>
      </c>
      <c r="K8" s="116" t="s">
        <v>21</v>
      </c>
      <c r="L8" s="120"/>
      <c r="M8" s="120"/>
      <c r="N8" s="120"/>
      <c r="O8" s="119"/>
      <c r="P8" s="117"/>
      <c r="Q8" s="116" t="s">
        <v>19</v>
      </c>
      <c r="R8" s="116" t="s">
        <v>20</v>
      </c>
      <c r="S8" s="116" t="s">
        <v>21</v>
      </c>
      <c r="T8" s="120"/>
      <c r="U8" s="120"/>
      <c r="V8" s="120"/>
      <c r="W8" s="119"/>
      <c r="X8" s="117"/>
      <c r="Y8" s="117"/>
      <c r="Z8" s="116" t="s">
        <v>6</v>
      </c>
      <c r="AA8" s="116" t="s">
        <v>22</v>
      </c>
      <c r="AB8" s="117"/>
      <c r="AC8" s="117"/>
      <c r="AD8" s="117"/>
      <c r="AE8" s="117"/>
    </row>
    <row r="9" spans="1:31" ht="101.25" customHeight="1">
      <c r="A9" s="132"/>
      <c r="B9" s="118"/>
      <c r="C9" s="118"/>
      <c r="D9" s="14" t="s">
        <v>19</v>
      </c>
      <c r="E9" s="14" t="s">
        <v>71</v>
      </c>
      <c r="F9" s="14" t="s">
        <v>23</v>
      </c>
      <c r="G9" s="14" t="s">
        <v>24</v>
      </c>
      <c r="H9" s="118"/>
      <c r="I9" s="118"/>
      <c r="J9" s="118"/>
      <c r="K9" s="14" t="s">
        <v>25</v>
      </c>
      <c r="L9" s="14" t="s">
        <v>26</v>
      </c>
      <c r="M9" s="14" t="s">
        <v>27</v>
      </c>
      <c r="N9" s="14" t="s">
        <v>28</v>
      </c>
      <c r="O9" s="14" t="s">
        <v>29</v>
      </c>
      <c r="P9" s="118"/>
      <c r="Q9" s="118"/>
      <c r="R9" s="118"/>
      <c r="S9" s="14" t="s">
        <v>30</v>
      </c>
      <c r="T9" s="14" t="s">
        <v>31</v>
      </c>
      <c r="U9" s="14" t="s">
        <v>32</v>
      </c>
      <c r="V9" s="14" t="s">
        <v>33</v>
      </c>
      <c r="W9" s="14" t="s">
        <v>34</v>
      </c>
      <c r="X9" s="118"/>
      <c r="Y9" s="118"/>
      <c r="Z9" s="118"/>
      <c r="AA9" s="118"/>
      <c r="AB9" s="118"/>
      <c r="AC9" s="118"/>
      <c r="AD9" s="118"/>
      <c r="AE9" s="118"/>
    </row>
    <row r="10" spans="1:31" s="15" customFormat="1" ht="30" customHeight="1">
      <c r="A10" s="16">
        <v>1</v>
      </c>
      <c r="B10" s="17">
        <v>2</v>
      </c>
      <c r="C10" s="17" t="s">
        <v>72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 t="s">
        <v>35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17">
        <v>16</v>
      </c>
      <c r="R10" s="17" t="s">
        <v>36</v>
      </c>
      <c r="S10" s="17">
        <v>18</v>
      </c>
      <c r="T10" s="17">
        <v>19</v>
      </c>
      <c r="U10" s="17">
        <v>20</v>
      </c>
      <c r="V10" s="17">
        <v>21</v>
      </c>
      <c r="W10" s="17">
        <v>22</v>
      </c>
      <c r="X10" s="17">
        <v>23</v>
      </c>
      <c r="Y10" s="17">
        <v>24</v>
      </c>
      <c r="Z10" s="17" t="s">
        <v>37</v>
      </c>
      <c r="AA10" s="17" t="s">
        <v>38</v>
      </c>
      <c r="AB10" s="18">
        <v>27</v>
      </c>
      <c r="AC10" s="18">
        <v>28</v>
      </c>
      <c r="AD10" s="18">
        <v>29</v>
      </c>
      <c r="AE10" s="18">
        <v>30</v>
      </c>
    </row>
    <row r="11" spans="1:31" ht="21">
      <c r="A11" s="13" t="s">
        <v>39</v>
      </c>
      <c r="B11" s="19" t="s">
        <v>73</v>
      </c>
      <c r="C11" s="39">
        <f>SUM(C12:C13)</f>
        <v>299</v>
      </c>
      <c r="D11" s="20">
        <f>SUM(D12:D13)</f>
        <v>192</v>
      </c>
      <c r="E11" s="20">
        <f>SUM(E12:E13)</f>
        <v>170</v>
      </c>
      <c r="F11" s="20">
        <f>SUM(F12:F13)</f>
        <v>488</v>
      </c>
      <c r="G11" s="20">
        <f>SUM(G12:G13)</f>
        <v>12</v>
      </c>
      <c r="H11" s="20">
        <f>F11/J11</f>
        <v>2.8705882352941177</v>
      </c>
      <c r="I11" s="20">
        <f aca="true" t="shared" si="0" ref="I11:Z11">SUM(I12:I13)</f>
        <v>192</v>
      </c>
      <c r="J11" s="20">
        <f t="shared" si="0"/>
        <v>170</v>
      </c>
      <c r="K11" s="20">
        <f t="shared" si="0"/>
        <v>129</v>
      </c>
      <c r="L11" s="20">
        <f t="shared" si="0"/>
        <v>2</v>
      </c>
      <c r="M11" s="20">
        <f t="shared" si="0"/>
        <v>21</v>
      </c>
      <c r="N11" s="20">
        <f t="shared" si="0"/>
        <v>0</v>
      </c>
      <c r="O11" s="20">
        <f t="shared" si="0"/>
        <v>18</v>
      </c>
      <c r="P11" s="20">
        <f t="shared" si="0"/>
        <v>65</v>
      </c>
      <c r="Q11" s="21">
        <f t="shared" si="0"/>
        <v>685059.02</v>
      </c>
      <c r="R11" s="21">
        <f t="shared" si="0"/>
        <v>444340.07999999996</v>
      </c>
      <c r="S11" s="21">
        <f t="shared" si="0"/>
        <v>330948.71</v>
      </c>
      <c r="T11" s="21">
        <f t="shared" si="0"/>
        <v>7747.98</v>
      </c>
      <c r="U11" s="21">
        <f t="shared" si="0"/>
        <v>36891.05</v>
      </c>
      <c r="V11" s="21">
        <f t="shared" si="0"/>
        <v>0</v>
      </c>
      <c r="W11" s="21">
        <f t="shared" si="0"/>
        <v>68752.34</v>
      </c>
      <c r="X11" s="21">
        <f t="shared" si="0"/>
        <v>44523.92</v>
      </c>
      <c r="Y11" s="21">
        <f t="shared" si="0"/>
        <v>255695.43</v>
      </c>
      <c r="Z11" s="21">
        <f t="shared" si="0"/>
        <v>75368.39000000001</v>
      </c>
      <c r="AA11" s="22">
        <f>100-(Y11+X11)/(S11+T11+U11)*100</f>
        <v>20.066786525034075</v>
      </c>
      <c r="AB11" s="20">
        <f>SUM(AB12:AB13)</f>
        <v>31</v>
      </c>
      <c r="AC11" s="20">
        <f>SUM(AC12:AC13)</f>
        <v>4</v>
      </c>
      <c r="AD11" s="20">
        <f>SUM(AD12:AD13)</f>
        <v>0</v>
      </c>
      <c r="AE11" s="40"/>
    </row>
    <row r="12" spans="1:31" ht="12.75">
      <c r="A12" s="13" t="s">
        <v>41</v>
      </c>
      <c r="B12" s="23" t="s">
        <v>42</v>
      </c>
      <c r="C12" s="23"/>
      <c r="D12" s="20">
        <f>I12</f>
        <v>0</v>
      </c>
      <c r="E12" s="20">
        <f>J12</f>
        <v>0</v>
      </c>
      <c r="F12" s="24"/>
      <c r="G12" s="24"/>
      <c r="H12" s="20" t="e">
        <f>F12/J12</f>
        <v>#DIV/0!</v>
      </c>
      <c r="I12" s="24"/>
      <c r="J12" s="25">
        <f>SUM(K12:O12)</f>
        <v>0</v>
      </c>
      <c r="K12" s="26"/>
      <c r="L12" s="26"/>
      <c r="M12" s="26"/>
      <c r="N12" s="26"/>
      <c r="O12" s="26"/>
      <c r="P12" s="25"/>
      <c r="Q12" s="27"/>
      <c r="R12" s="28">
        <f>SUM(S12:W12)</f>
        <v>0</v>
      </c>
      <c r="S12" s="27"/>
      <c r="T12" s="27"/>
      <c r="U12" s="27"/>
      <c r="V12" s="27"/>
      <c r="W12" s="27"/>
      <c r="X12" s="27"/>
      <c r="Y12" s="27"/>
      <c r="Z12" s="28">
        <f>S12+T12+U12-(Y12+X12)</f>
        <v>0</v>
      </c>
      <c r="AA12" s="22" t="e">
        <f>100-(Y12+X12)/(S12+T12+U12)*100</f>
        <v>#DIV/0!</v>
      </c>
      <c r="AB12" s="29"/>
      <c r="AC12" s="29"/>
      <c r="AD12" s="29"/>
      <c r="AE12" s="29"/>
    </row>
    <row r="13" spans="1:31" ht="12.75">
      <c r="A13" s="13" t="s">
        <v>43</v>
      </c>
      <c r="B13" s="23" t="s">
        <v>44</v>
      </c>
      <c r="C13" s="84">
        <v>299</v>
      </c>
      <c r="D13" s="20">
        <f>I13</f>
        <v>192</v>
      </c>
      <c r="E13" s="20">
        <f>J13</f>
        <v>170</v>
      </c>
      <c r="F13" s="98">
        <v>488</v>
      </c>
      <c r="G13" s="98">
        <v>12</v>
      </c>
      <c r="H13" s="20">
        <f>F13/J13</f>
        <v>2.8705882352941177</v>
      </c>
      <c r="I13" s="24">
        <v>192</v>
      </c>
      <c r="J13" s="25">
        <f>SUM(K13:O13)</f>
        <v>170</v>
      </c>
      <c r="K13" s="104">
        <v>129</v>
      </c>
      <c r="L13" s="104">
        <v>2</v>
      </c>
      <c r="M13" s="104">
        <v>21</v>
      </c>
      <c r="N13" s="104">
        <v>0</v>
      </c>
      <c r="O13" s="104">
        <v>18</v>
      </c>
      <c r="P13" s="25">
        <v>65</v>
      </c>
      <c r="Q13" s="105">
        <v>685059.02</v>
      </c>
      <c r="R13" s="28">
        <f>SUM(S13:W13)</f>
        <v>444340.07999999996</v>
      </c>
      <c r="S13" s="105">
        <v>330948.71</v>
      </c>
      <c r="T13" s="105">
        <v>7747.98</v>
      </c>
      <c r="U13" s="105">
        <v>36891.05</v>
      </c>
      <c r="V13" s="105">
        <v>0</v>
      </c>
      <c r="W13" s="105">
        <v>68752.34</v>
      </c>
      <c r="X13" s="105">
        <v>44523.92</v>
      </c>
      <c r="Y13" s="105">
        <v>255695.43</v>
      </c>
      <c r="Z13" s="28">
        <f>S13+T13+U13-(Y13+X13)</f>
        <v>75368.39000000001</v>
      </c>
      <c r="AA13" s="22">
        <f>100-(Y13+X13)/(S13+T13+U13)*100</f>
        <v>20.066786525034075</v>
      </c>
      <c r="AB13" s="99">
        <v>31</v>
      </c>
      <c r="AC13" s="99">
        <v>4</v>
      </c>
      <c r="AD13" s="29">
        <v>0</v>
      </c>
      <c r="AE13" s="106" t="s">
        <v>172</v>
      </c>
    </row>
    <row r="14" spans="11:17" ht="12.75">
      <c r="K14" s="41"/>
      <c r="L14" s="41"/>
      <c r="M14" s="41"/>
      <c r="N14" s="41"/>
      <c r="O14" s="41"/>
      <c r="P14" s="41"/>
      <c r="Q14" s="41"/>
    </row>
    <row r="15" spans="11:17" ht="12.75">
      <c r="K15" s="41"/>
      <c r="L15" s="41"/>
      <c r="M15" s="41"/>
      <c r="N15" s="41"/>
      <c r="O15" s="41"/>
      <c r="P15" s="41"/>
      <c r="Q15" s="41"/>
    </row>
    <row r="16" spans="1:19" ht="12.75">
      <c r="A16" s="115" t="s">
        <v>56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</row>
    <row r="17" spans="1:19" ht="12.75">
      <c r="A17" s="42" t="s">
        <v>74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24" ht="29.25" customHeight="1">
      <c r="A18" s="113" t="s">
        <v>75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35"/>
      <c r="X18" s="35"/>
    </row>
    <row r="19" spans="1:24" ht="12.7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35"/>
      <c r="X19" s="35"/>
    </row>
    <row r="20" spans="1:27" ht="15.75">
      <c r="A20" s="37" t="s">
        <v>63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16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3" ht="15.75" customHeight="1">
      <c r="A22" s="140" t="s">
        <v>170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</row>
    <row r="23" spans="1:13" ht="15.75" customHeight="1">
      <c r="A23" s="94"/>
      <c r="B23" s="91"/>
      <c r="C23" s="91"/>
      <c r="D23" s="91"/>
      <c r="E23" s="91"/>
      <c r="F23" s="112" t="s">
        <v>64</v>
      </c>
      <c r="G23" s="112"/>
      <c r="H23" s="90"/>
      <c r="I23" s="91"/>
      <c r="J23" s="91"/>
      <c r="K23" s="91"/>
      <c r="L23" s="91"/>
      <c r="M23" s="91"/>
    </row>
    <row r="24" spans="1:13" ht="12.75">
      <c r="A24" s="92" t="s">
        <v>173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ht="12.75">
      <c r="A25" s="2"/>
    </row>
  </sheetData>
  <sheetProtection/>
  <mergeCells count="34">
    <mergeCell ref="S8:W8"/>
    <mergeCell ref="Q7:W7"/>
    <mergeCell ref="R8:R9"/>
    <mergeCell ref="Q8:Q9"/>
    <mergeCell ref="P7:P9"/>
    <mergeCell ref="AE7:AE9"/>
    <mergeCell ref="AD7:AD9"/>
    <mergeCell ref="AC7:AC9"/>
    <mergeCell ref="AB7:AB9"/>
    <mergeCell ref="AA8:AA9"/>
    <mergeCell ref="Z7:AA7"/>
    <mergeCell ref="Z8:Z9"/>
    <mergeCell ref="Y7:Y9"/>
    <mergeCell ref="X7:X9"/>
    <mergeCell ref="F23:G23"/>
    <mergeCell ref="A19:V19"/>
    <mergeCell ref="A18:V18"/>
    <mergeCell ref="A16:S16"/>
    <mergeCell ref="A7:A9"/>
    <mergeCell ref="B7:B9"/>
    <mergeCell ref="C7:C9"/>
    <mergeCell ref="D7:E8"/>
    <mergeCell ref="F7:G8"/>
    <mergeCell ref="H7:H9"/>
    <mergeCell ref="Z1:AA1"/>
    <mergeCell ref="B2:W2"/>
    <mergeCell ref="K3:Q3"/>
    <mergeCell ref="J4:R4"/>
    <mergeCell ref="D5:K5"/>
    <mergeCell ref="A22:M22"/>
    <mergeCell ref="I8:I9"/>
    <mergeCell ref="J8:J9"/>
    <mergeCell ref="I7:O7"/>
    <mergeCell ref="K8:O8"/>
  </mergeCells>
  <printOptions/>
  <pageMargins left="0.1968503937007874" right="0.1968503937007874" top="0.3937007874015748" bottom="0.1968503937007874" header="0.5118110236220472" footer="0.5118110236220472"/>
  <pageSetup fitToHeight="100" horizontalDpi="600" verticalDpi="600" orientation="landscape" paperSize="9" scale="49" r:id="rId1"/>
  <colBreaks count="1" manualBreakCount="1"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40"/>
  <sheetViews>
    <sheetView zoomScalePageLayoutView="0" workbookViewId="0" topLeftCell="A1">
      <selection activeCell="E33" sqref="E33"/>
    </sheetView>
  </sheetViews>
  <sheetFormatPr defaultColWidth="9.00390625" defaultRowHeight="15"/>
  <cols>
    <col min="1" max="1" width="6.8515625" style="1" customWidth="1"/>
    <col min="2" max="2" width="38.140625" style="2" customWidth="1"/>
    <col min="3" max="3" width="9.7109375" style="2" customWidth="1"/>
    <col min="4" max="4" width="11.57421875" style="2" customWidth="1"/>
    <col min="5" max="5" width="12.00390625" style="2" customWidth="1"/>
    <col min="6" max="6" width="11.140625" style="2" customWidth="1"/>
    <col min="7" max="7" width="13.140625" style="2" customWidth="1"/>
    <col min="8" max="8" width="10.140625" style="2" customWidth="1"/>
    <col min="9" max="13" width="9.00390625" style="2" customWidth="1"/>
    <col min="14" max="14" width="14.00390625" style="2" customWidth="1"/>
    <col min="15" max="15" width="12.8515625" style="2" customWidth="1"/>
    <col min="16" max="16" width="16.140625" style="2" customWidth="1"/>
    <col min="17" max="17" width="11.421875" style="2" customWidth="1"/>
    <col min="18" max="18" width="9.7109375" style="2" customWidth="1"/>
    <col min="19" max="19" width="10.00390625" style="2" customWidth="1"/>
    <col min="20" max="23" width="9.00390625" style="2" customWidth="1"/>
    <col min="24" max="24" width="10.8515625" style="2" customWidth="1"/>
    <col min="25" max="25" width="9.00390625" style="2" customWidth="1"/>
    <col min="26" max="26" width="20.140625" style="2" customWidth="1"/>
    <col min="27" max="27" width="9.00390625" style="2" customWidth="1"/>
    <col min="28" max="16384" width="9.00390625" style="2" customWidth="1"/>
  </cols>
  <sheetData>
    <row r="2" ht="12.75" customHeight="1"/>
    <row r="3" spans="1:14" ht="18" customHeight="1">
      <c r="A3" s="4"/>
      <c r="B3" s="121" t="s">
        <v>76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s="43" customFormat="1" ht="15.75">
      <c r="A4" s="44" t="s">
        <v>2</v>
      </c>
      <c r="B4" s="162" t="s">
        <v>164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2:14" s="43" customFormat="1" ht="15" customHeight="1">
      <c r="B5" s="123" t="s">
        <v>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7" ht="12.75">
      <c r="A6" s="45"/>
      <c r="B6" s="46"/>
      <c r="C6" s="47"/>
      <c r="D6" s="47"/>
      <c r="E6" s="47"/>
      <c r="F6" s="47"/>
      <c r="G6" s="47"/>
    </row>
    <row r="7" spans="1:26" ht="20.25" customHeight="1">
      <c r="A7" s="155" t="s">
        <v>77</v>
      </c>
      <c r="B7" s="142" t="s">
        <v>78</v>
      </c>
      <c r="C7" s="159" t="s">
        <v>79</v>
      </c>
      <c r="D7" s="160"/>
      <c r="E7" s="160"/>
      <c r="F7" s="142" t="s">
        <v>80</v>
      </c>
      <c r="G7" s="154"/>
      <c r="H7" s="154"/>
      <c r="I7" s="154"/>
      <c r="J7" s="154"/>
      <c r="K7" s="154"/>
      <c r="L7" s="154"/>
      <c r="M7" s="154"/>
      <c r="N7" s="154"/>
      <c r="O7" s="143"/>
      <c r="P7" s="142" t="s">
        <v>81</v>
      </c>
      <c r="Q7" s="154"/>
      <c r="R7" s="154"/>
      <c r="S7" s="143"/>
      <c r="T7" s="144" t="s">
        <v>82</v>
      </c>
      <c r="U7" s="144" t="s">
        <v>83</v>
      </c>
      <c r="V7" s="142" t="s">
        <v>84</v>
      </c>
      <c r="W7" s="150"/>
      <c r="X7" s="144" t="s">
        <v>85</v>
      </c>
      <c r="Y7" s="147"/>
      <c r="Z7" s="144" t="s">
        <v>86</v>
      </c>
    </row>
    <row r="8" spans="1:26" ht="18.75" customHeight="1">
      <c r="A8" s="156"/>
      <c r="B8" s="158"/>
      <c r="C8" s="151"/>
      <c r="D8" s="161"/>
      <c r="E8" s="161"/>
      <c r="F8" s="142" t="s">
        <v>23</v>
      </c>
      <c r="G8" s="143"/>
      <c r="H8" s="142" t="s">
        <v>87</v>
      </c>
      <c r="I8" s="143"/>
      <c r="J8" s="142" t="s">
        <v>88</v>
      </c>
      <c r="K8" s="143"/>
      <c r="L8" s="142" t="s">
        <v>89</v>
      </c>
      <c r="M8" s="143"/>
      <c r="N8" s="142" t="s">
        <v>90</v>
      </c>
      <c r="O8" s="142" t="s">
        <v>91</v>
      </c>
      <c r="P8" s="142" t="s">
        <v>92</v>
      </c>
      <c r="Q8" s="142" t="s">
        <v>93</v>
      </c>
      <c r="R8" s="142" t="s">
        <v>94</v>
      </c>
      <c r="S8" s="142" t="s">
        <v>95</v>
      </c>
      <c r="T8" s="145"/>
      <c r="U8" s="145"/>
      <c r="V8" s="151"/>
      <c r="W8" s="152"/>
      <c r="X8" s="148"/>
      <c r="Y8" s="149"/>
      <c r="Z8" s="145"/>
    </row>
    <row r="9" spans="1:26" ht="102.75" customHeight="1">
      <c r="A9" s="157"/>
      <c r="B9" s="153"/>
      <c r="C9" s="49" t="s">
        <v>23</v>
      </c>
      <c r="D9" s="50" t="s">
        <v>96</v>
      </c>
      <c r="E9" s="50" t="s">
        <v>97</v>
      </c>
      <c r="F9" s="50" t="s">
        <v>98</v>
      </c>
      <c r="G9" s="50" t="s">
        <v>99</v>
      </c>
      <c r="H9" s="49" t="s">
        <v>100</v>
      </c>
      <c r="I9" s="49" t="s">
        <v>101</v>
      </c>
      <c r="J9" s="49" t="s">
        <v>100</v>
      </c>
      <c r="K9" s="49" t="s">
        <v>101</v>
      </c>
      <c r="L9" s="49" t="s">
        <v>100</v>
      </c>
      <c r="M9" s="49" t="s">
        <v>101</v>
      </c>
      <c r="N9" s="153"/>
      <c r="O9" s="153"/>
      <c r="P9" s="153"/>
      <c r="Q9" s="153"/>
      <c r="R9" s="153"/>
      <c r="S9" s="153"/>
      <c r="T9" s="146"/>
      <c r="U9" s="146"/>
      <c r="V9" s="51" t="s">
        <v>102</v>
      </c>
      <c r="W9" s="51" t="s">
        <v>103</v>
      </c>
      <c r="X9" s="51" t="s">
        <v>102</v>
      </c>
      <c r="Y9" s="51" t="s">
        <v>103</v>
      </c>
      <c r="Z9" s="146"/>
    </row>
    <row r="10" spans="1:26" ht="12.75">
      <c r="A10" s="52" t="s">
        <v>39</v>
      </c>
      <c r="B10" s="13" t="s">
        <v>54</v>
      </c>
      <c r="C10" s="13" t="s">
        <v>104</v>
      </c>
      <c r="D10" s="13" t="s">
        <v>105</v>
      </c>
      <c r="E10" s="13" t="s">
        <v>106</v>
      </c>
      <c r="F10" s="53" t="s">
        <v>107</v>
      </c>
      <c r="G10" s="53" t="s">
        <v>108</v>
      </c>
      <c r="H10" s="53">
        <v>8</v>
      </c>
      <c r="I10" s="53">
        <v>9</v>
      </c>
      <c r="J10" s="53">
        <v>10</v>
      </c>
      <c r="K10" s="53">
        <v>11</v>
      </c>
      <c r="L10" s="53">
        <v>12</v>
      </c>
      <c r="M10" s="53">
        <v>13</v>
      </c>
      <c r="N10" s="53">
        <v>14</v>
      </c>
      <c r="O10" s="53">
        <v>15</v>
      </c>
      <c r="P10" s="53">
        <v>16</v>
      </c>
      <c r="Q10" s="53">
        <v>17</v>
      </c>
      <c r="R10" s="53">
        <v>18</v>
      </c>
      <c r="S10" s="53">
        <v>19</v>
      </c>
      <c r="T10" s="53">
        <v>20</v>
      </c>
      <c r="U10" s="53">
        <v>21</v>
      </c>
      <c r="V10" s="54">
        <v>22</v>
      </c>
      <c r="W10" s="54">
        <v>23</v>
      </c>
      <c r="X10" s="54">
        <v>24</v>
      </c>
      <c r="Y10" s="54">
        <v>25</v>
      </c>
      <c r="Z10" s="54">
        <v>26</v>
      </c>
    </row>
    <row r="11" spans="1:26" ht="21">
      <c r="A11" s="48" t="s">
        <v>39</v>
      </c>
      <c r="B11" s="55" t="s">
        <v>109</v>
      </c>
      <c r="C11" s="56">
        <f aca="true" t="shared" si="0" ref="C11:Z11">SUM(C12:C15)</f>
        <v>2728</v>
      </c>
      <c r="D11" s="56">
        <f t="shared" si="0"/>
        <v>1804</v>
      </c>
      <c r="E11" s="56">
        <f t="shared" si="0"/>
        <v>11</v>
      </c>
      <c r="F11" s="108">
        <f t="shared" si="0"/>
        <v>1299659.34526</v>
      </c>
      <c r="G11" s="108">
        <f t="shared" si="0"/>
        <v>2413213.39811</v>
      </c>
      <c r="H11" s="108">
        <f t="shared" si="0"/>
        <v>1289264.82526</v>
      </c>
      <c r="I11" s="108">
        <f t="shared" si="0"/>
        <v>2405350.94811</v>
      </c>
      <c r="J11" s="108">
        <f t="shared" si="0"/>
        <v>10394.519999999999</v>
      </c>
      <c r="K11" s="108">
        <f t="shared" si="0"/>
        <v>7862.450000000001</v>
      </c>
      <c r="L11" s="108">
        <f t="shared" si="0"/>
        <v>0</v>
      </c>
      <c r="M11" s="108">
        <f t="shared" si="0"/>
        <v>0</v>
      </c>
      <c r="N11" s="108">
        <f t="shared" si="0"/>
        <v>238733.66504999998</v>
      </c>
      <c r="O11" s="108">
        <f t="shared" si="0"/>
        <v>556194.12</v>
      </c>
      <c r="P11" s="108">
        <f t="shared" si="0"/>
        <v>218639.51504</v>
      </c>
      <c r="Q11" s="56">
        <f t="shared" si="0"/>
        <v>722</v>
      </c>
      <c r="R11" s="56">
        <f t="shared" si="0"/>
        <v>4</v>
      </c>
      <c r="S11" s="56">
        <f t="shared" si="0"/>
        <v>0</v>
      </c>
      <c r="T11" s="56">
        <f t="shared" si="0"/>
        <v>20</v>
      </c>
      <c r="U11" s="56">
        <f t="shared" si="0"/>
        <v>66.15899999999999</v>
      </c>
      <c r="V11" s="56">
        <f t="shared" si="0"/>
        <v>624</v>
      </c>
      <c r="W11" s="56">
        <f t="shared" si="0"/>
        <v>95523.66903</v>
      </c>
      <c r="X11" s="56">
        <f t="shared" si="0"/>
        <v>0</v>
      </c>
      <c r="Y11" s="56">
        <f t="shared" si="0"/>
        <v>0</v>
      </c>
      <c r="Z11" s="56">
        <f t="shared" si="0"/>
        <v>6</v>
      </c>
    </row>
    <row r="12" spans="1:26" ht="12.75">
      <c r="A12" s="13" t="s">
        <v>41</v>
      </c>
      <c r="B12" s="23" t="s">
        <v>42</v>
      </c>
      <c r="C12" s="86">
        <f>'[1]Адм зав'!C12+'[1]адм ильин'!C12+'[1]адм кузнецк'!C12+'[1]адм куйб'!C12+'[1]адм ордж'!C12+'[1]адм центр'!C12+'[1]адм города'!C12+'[1]градострой'!C12+'[1]защита нас'!C12+'[1]кгк'!C12+'[1]кжкх'!C12+'[1]коин'!C12+'[1]коос'!C12+'[1]ксз'!C12+'[1]куми'!C12+'[1]снд'!C12+'[1]спорт'!C12+'[1]удкх'!C12+'[1]укс'!C12+'[1]культ'!C12+'[1]опека'!C12+'[1]утис'!C12+'[1]фин'!C12</f>
        <v>0</v>
      </c>
      <c r="D12" s="86">
        <f>'[1]Адм зав'!D12+'[1]адм ильин'!D12+'[1]адм кузнецк'!D12+'[1]адм куйб'!D12+'[1]адм ордж'!D12+'[1]адм центр'!D12+'[1]адм города'!D12+'[1]градострой'!D12+'[1]защита нас'!D12+'[1]кгк'!D12+'[1]кжкх'!D12+'[1]коин'!D12+'[1]коос'!D12+'[1]ксз'!D12+'[1]куми'!D12+'[1]снд'!D12+'[1]спорт'!D12+'[1]удкх'!D12+'[1]укс'!D12+'[1]культ'!D12+'[1]опека'!D12+'[1]утис'!D12+'[1]фин'!D12</f>
        <v>0</v>
      </c>
      <c r="E12" s="86">
        <f>'[1]Адм зав'!E12+'[1]адм ильин'!E12+'[1]адм кузнецк'!E12+'[1]адм куйб'!E12+'[1]адм ордж'!E12+'[1]адм центр'!E12+'[1]адм города'!E12+'[1]градострой'!E12+'[1]защита нас'!E12+'[1]кгк'!E12+'[1]кжкх'!E12+'[1]коин'!E12+'[1]коос'!E12+'[1]ксз'!E12+'[1]куми'!E12+'[1]снд'!E12+'[1]спорт'!E12+'[1]удкх'!E12+'[1]укс'!E12+'[1]культ'!E12+'[1]опека'!E12+'[1]утис'!E12+'[1]фин'!E12</f>
        <v>0</v>
      </c>
      <c r="F12" s="109">
        <f aca="true" t="shared" si="1" ref="F12:G15">SUM(H12,J12,L12)</f>
        <v>0</v>
      </c>
      <c r="G12" s="109">
        <f t="shared" si="1"/>
        <v>82865.05128</v>
      </c>
      <c r="H12" s="107">
        <f>'[1]Адм зав'!H12+'[1]адм ильин'!H12+'[1]адм кузнецк'!H12+'[1]адм куйб'!H12+'[1]адм ордж'!H12+'[1]адм центр'!H12+'[1]адм города'!H12+'[1]градострой'!H12+'[1]защита нас'!H12+'[1]кгк'!H12+'[1]кжкх'!H12+'[1]коин'!H12+'[1]коос'!H12+'[1]ксз'!H12+'[1]куми'!H12+'[1]снд'!H12+'[1]спорт'!H12+'[1]удкх'!H12+'[1]укс'!H12+'[1]культ'!H12+'[1]опека'!H12+'[1]утис'!H12+'[1]фин'!H12</f>
        <v>0</v>
      </c>
      <c r="I12" s="107">
        <f>'[1]Адм зав'!I12+'[1]адм ильин'!I12+'[1]адм кузнецк'!I12+'[1]адм куйб'!I12+'[1]адм ордж'!I12+'[1]адм центр'!I12+'[1]адм города'!I12+'[1]градострой'!I12+'[1]защита нас'!I12+'[1]кгк'!I12+'[1]кжкх'!I12+'[1]коин'!I12+'[1]коос'!I12+'[1]ксз'!I12+'[1]куми'!I12+'[1]снд'!I12+'[1]спорт'!I12+'[1]удкх'!I12+'[1]укс'!I12+'[1]культ'!I12+'[1]опека'!I12+'[1]утис'!I12+'[1]фин'!I12</f>
        <v>82865.05128</v>
      </c>
      <c r="J12" s="107">
        <f>'[1]Адм зав'!J12+'[1]адм ильин'!J12+'[1]адм кузнецк'!J12+'[1]адм куйб'!J12+'[1]адм ордж'!J12+'[1]адм центр'!J12+'[1]адм города'!J12+'[1]градострой'!J12+'[1]защита нас'!J12+'[1]кгк'!J12+'[1]кжкх'!J12+'[1]коин'!J12+'[1]коос'!J12+'[1]ксз'!J12+'[1]куми'!J12+'[1]снд'!J12+'[1]спорт'!J12+'[1]удкх'!J12+'[1]укс'!J12+'[1]культ'!J12+'[1]опека'!J12+'[1]утис'!J12+'[1]фин'!J12</f>
        <v>0</v>
      </c>
      <c r="K12" s="107">
        <f>'[1]Адм зав'!K12+'[1]адм ильин'!K12+'[1]адм кузнецк'!K12+'[1]адм куйб'!K12+'[1]адм ордж'!K12+'[1]адм центр'!K12+'[1]адм города'!K12+'[1]градострой'!K12+'[1]защита нас'!K12+'[1]кгк'!K12+'[1]кжкх'!K12+'[1]коин'!K12+'[1]коос'!K12+'[1]ксз'!K12+'[1]куми'!K12+'[1]снд'!K12+'[1]спорт'!K12+'[1]удкх'!K12+'[1]укс'!K12+'[1]культ'!K12+'[1]опека'!K12+'[1]утис'!K12+'[1]фин'!K12</f>
        <v>0</v>
      </c>
      <c r="L12" s="107">
        <f>'[1]Адм зав'!L12+'[1]адм ильин'!L12+'[1]адм кузнецк'!L12+'[1]адм куйб'!L12+'[1]адм ордж'!L12+'[1]адм центр'!L12+'[1]адм города'!L12+'[1]градострой'!L12+'[1]защита нас'!L12+'[1]кгк'!L12+'[1]кжкх'!L12+'[1]коин'!L12+'[1]коос'!L12+'[1]ксз'!L12+'[1]куми'!L12+'[1]снд'!L12+'[1]спорт'!L12+'[1]удкх'!L12+'[1]укс'!L12+'[1]культ'!L12+'[1]опека'!L12+'[1]утис'!L12+'[1]фин'!L12</f>
        <v>0</v>
      </c>
      <c r="M12" s="107">
        <f>'[1]Адм зав'!M12+'[1]адм ильин'!M12+'[1]адм кузнецк'!M12+'[1]адм куйб'!M12+'[1]адм ордж'!M12+'[1]адм центр'!M12+'[1]адм города'!M12+'[1]градострой'!M12+'[1]защита нас'!M12+'[1]кгк'!M12+'[1]кжкх'!M12+'[1]коин'!M12+'[1]коос'!M12+'[1]ксз'!M12+'[1]куми'!M12+'[1]снд'!M12+'[1]спорт'!M12+'[1]удкх'!M12+'[1]укс'!M12+'[1]культ'!M12+'[1]опека'!M12+'[1]утис'!M12+'[1]фин'!M12</f>
        <v>0</v>
      </c>
      <c r="N12" s="107">
        <f>'[1]Адм зав'!N12+'[1]адм ильин'!N12+'[1]адм кузнецк'!N12+'[1]адм куйб'!N12+'[1]адм ордж'!N12+'[1]адм центр'!N12+'[1]адм города'!N12+'[1]градострой'!N12+'[1]защита нас'!N12+'[1]кгк'!N12+'[1]кжкх'!N12+'[1]коин'!N12+'[1]коос'!N12+'[1]ксз'!N12+'[1]куми'!N12+'[1]снд'!N12+'[1]спорт'!N12+'[1]удкх'!N12+'[1]укс'!N12+'[1]культ'!N12+'[1]опека'!N12+'[1]утис'!N12+'[1]фин'!N12</f>
        <v>0</v>
      </c>
      <c r="O12" s="107">
        <f>'[1]Адм зав'!O12+'[1]адм ильин'!O12+'[1]адм кузнецк'!O12+'[1]адм куйб'!O12+'[1]адм ордж'!O12+'[1]адм центр'!O12+'[1]адм города'!O12+'[1]градострой'!O12+'[1]защита нас'!O12+'[1]кгк'!O12+'[1]кжкх'!O12+'[1]коин'!O12+'[1]коос'!O12+'[1]ксз'!O12+'[1]куми'!O12+'[1]снд'!O12+'[1]спорт'!O12+'[1]удкх'!O12+'[1]укс'!O12+'[1]культ'!O12+'[1]опека'!O12+'[1]утис'!O12+'[1]фин'!O12</f>
        <v>0</v>
      </c>
      <c r="P12" s="107">
        <f>'[1]Адм зав'!P12+'[1]адм ильин'!P12+'[1]адм кузнецк'!P12+'[1]адм куйб'!P12+'[1]адм ордж'!P12+'[1]адм центр'!P12+'[1]адм города'!P12+'[1]градострой'!P12+'[1]защита нас'!P12+'[1]кгк'!P12+'[1]кжкх'!P12+'[1]коин'!P12+'[1]коос'!P12+'[1]ксз'!P12+'[1]куми'!P12+'[1]снд'!P12+'[1]спорт'!P12+'[1]удкх'!P12+'[1]укс'!P12+'[1]культ'!P12+'[1]опека'!P12+'[1]утис'!P12+'[1]фин'!P12</f>
        <v>0</v>
      </c>
      <c r="Q12" s="86">
        <f>'[1]Адм зав'!Q12+'[1]адм ильин'!Q12+'[1]адм кузнецк'!Q12+'[1]адм куйб'!Q12+'[1]адм ордж'!Q12+'[1]адм центр'!Q12+'[1]адм города'!Q12+'[1]градострой'!Q12+'[1]защита нас'!Q12+'[1]кгк'!Q12+'[1]кжкх'!Q12+'[1]коин'!Q12+'[1]коос'!Q12+'[1]ксз'!Q12+'[1]куми'!Q12+'[1]снд'!Q12+'[1]спорт'!Q12+'[1]удкх'!Q12+'[1]укс'!Q12+'[1]культ'!Q12+'[1]опека'!Q12+'[1]утис'!Q12+'[1]фин'!Q12</f>
        <v>0</v>
      </c>
      <c r="R12" s="86">
        <f>'[1]Адм зав'!R12+'[1]адм ильин'!R12+'[1]адм кузнецк'!R12+'[1]адм куйб'!R12+'[1]адм ордж'!R12+'[1]адм центр'!R12+'[1]адм города'!R12+'[1]градострой'!R12+'[1]защита нас'!R12+'[1]кгк'!R12+'[1]кжкх'!R12+'[1]коин'!R12+'[1]коос'!R12+'[1]ксз'!R12+'[1]куми'!R12+'[1]снд'!R12+'[1]спорт'!R12+'[1]удкх'!R12+'[1]укс'!R12+'[1]культ'!R12+'[1]опека'!R12+'[1]утис'!R12+'[1]фин'!R12</f>
        <v>0</v>
      </c>
      <c r="S12" s="86">
        <f>'[1]Адм зав'!S12+'[1]адм ильин'!S12+'[1]адм кузнецк'!S12+'[1]адм куйб'!S12+'[1]адм ордж'!S12+'[1]адм центр'!S12+'[1]адм города'!S12+'[1]градострой'!S12+'[1]защита нас'!S12+'[1]кгк'!S12+'[1]кжкх'!S12+'[1]коин'!S12+'[1]коос'!S12+'[1]ксз'!S12+'[1]куми'!S12+'[1]снд'!S12+'[1]спорт'!S12+'[1]удкх'!S12+'[1]укс'!S12+'[1]культ'!S12+'[1]опека'!S12+'[1]утис'!S12+'[1]фин'!S12</f>
        <v>0</v>
      </c>
      <c r="T12" s="86">
        <f>'[1]Адм зав'!T12+'[1]адм ильин'!T12+'[1]адм кузнецк'!T12+'[1]адм куйб'!T12+'[1]адм ордж'!T12+'[1]адм центр'!T12+'[1]адм города'!T12+'[1]градострой'!T12+'[1]защита нас'!T12+'[1]кгк'!T12+'[1]кжкх'!T12+'[1]коин'!T12+'[1]коос'!T12+'[1]ксз'!T12+'[1]куми'!T12+'[1]снд'!T12+'[1]спорт'!T12+'[1]удкх'!T12+'[1]укс'!T12+'[1]культ'!T12+'[1]опека'!T12+'[1]утис'!T12+'[1]фин'!T12</f>
        <v>0</v>
      </c>
      <c r="U12" s="86">
        <f>'[1]Адм зав'!U12+'[1]адм ильин'!U12+'[1]адм кузнецк'!U12+'[1]адм куйб'!U12+'[1]адм ордж'!U12+'[1]адм центр'!U12+'[1]адм города'!U12+'[1]градострой'!U12+'[1]защита нас'!U12+'[1]кгк'!U12+'[1]кжкх'!U12+'[1]коин'!U12+'[1]коос'!U12+'[1]ксз'!U12+'[1]куми'!U12+'[1]снд'!U12+'[1]спорт'!U12+'[1]удкх'!U12+'[1]укс'!U12+'[1]культ'!U12+'[1]опека'!U12+'[1]утис'!U12+'[1]фин'!U12</f>
        <v>0</v>
      </c>
      <c r="V12" s="86">
        <f>'[1]Адм зав'!V12+'[1]адм ильин'!V12+'[1]адм кузнецк'!V12+'[1]адм куйб'!V12+'[1]адм ордж'!V12+'[1]адм центр'!V12+'[1]адм города'!V12+'[1]градострой'!V12+'[1]защита нас'!V12+'[1]кгк'!V12+'[1]кжкх'!V12+'[1]коин'!V12+'[1]коос'!V12+'[1]ксз'!V12+'[1]куми'!V12+'[1]снд'!V12+'[1]спорт'!V12+'[1]удкх'!V12+'[1]укс'!V12+'[1]культ'!V12+'[1]опека'!V12+'[1]утис'!V12+'[1]фин'!V12</f>
        <v>0</v>
      </c>
      <c r="W12" s="107">
        <f>'[1]Адм зав'!W12+'[1]адм ильин'!W12+'[1]адм кузнецк'!W12+'[1]адм куйб'!W12+'[1]адм ордж'!W12+'[1]адм центр'!W12+'[1]адм города'!W12+'[1]градострой'!W12+'[1]защита нас'!W12+'[1]кгк'!W12+'[1]кжкх'!W12+'[1]коин'!W12+'[1]коос'!W12+'[1]ксз'!W12+'[1]куми'!W12+'[1]снд'!W12+'[1]спорт'!W12+'[1]удкх'!W12+'[1]укс'!W12+'[1]культ'!W12+'[1]опека'!W12+'[1]утис'!W12+'[1]фин'!W12</f>
        <v>0</v>
      </c>
      <c r="X12" s="86">
        <f>'[1]Адм зав'!X12+'[1]адм ильин'!X12+'[1]адм кузнецк'!X12+'[1]адм куйб'!X12+'[1]адм ордж'!X12+'[1]адм центр'!X12+'[1]адм города'!X12+'[1]градострой'!X12+'[1]защита нас'!X12+'[1]кгк'!X12+'[1]кжкх'!X12+'[1]коин'!X12+'[1]коос'!X12+'[1]ксз'!X12+'[1]куми'!X12+'[1]снд'!X12+'[1]спорт'!X12+'[1]удкх'!X12+'[1]укс'!X12+'[1]культ'!X12+'[1]опека'!X12+'[1]утис'!X12+'[1]фин'!X12</f>
        <v>0</v>
      </c>
      <c r="Y12" s="86">
        <f>'[1]Адм зав'!Y12+'[1]адм ильин'!Y12+'[1]адм кузнецк'!Y12+'[1]адм куйб'!Y12+'[1]адм ордж'!Y12+'[1]адм центр'!Y12+'[1]адм города'!Y12+'[1]градострой'!Y12+'[1]защита нас'!Y12+'[1]кгк'!Y12+'[1]кжкх'!Y12+'[1]коин'!Y12+'[1]коос'!Y12+'[1]ксз'!Y12+'[1]куми'!Y12+'[1]снд'!Y12+'[1]спорт'!Y12+'[1]удкх'!Y12+'[1]укс'!Y12+'[1]культ'!Y12+'[1]опека'!Y12+'[1]утис'!Y12+'[1]фин'!Y12</f>
        <v>0</v>
      </c>
      <c r="Z12" s="86">
        <f>'[1]Адм зав'!Z12+'[1]адм ильин'!Z12+'[1]адм кузнецк'!Z12+'[1]адм куйб'!Z12+'[1]адм ордж'!Z12+'[1]адм центр'!Z12+'[1]адм города'!Z12+'[1]градострой'!Z12+'[1]защита нас'!Z12+'[1]кгк'!Z12+'[1]кжкх'!Z12+'[1]коин'!Z12+'[1]коос'!Z12+'[1]ксз'!Z12+'[1]куми'!Z12+'[1]снд'!Z12+'[1]спорт'!Z12+'[1]удкх'!Z12+'[1]укс'!Z12+'[1]культ'!Z12+'[1]опека'!Z12+'[1]утис'!Z12+'[1]фин'!Z12</f>
        <v>0</v>
      </c>
    </row>
    <row r="13" spans="1:26" ht="12.75">
      <c r="A13" s="13" t="s">
        <v>43</v>
      </c>
      <c r="B13" s="23" t="s">
        <v>44</v>
      </c>
      <c r="C13" s="86">
        <f>'[1]Адм зав'!C13+'[1]адм ильин'!C13+'[1]адм кузнецк'!C13+'[1]адм куйб'!C13+'[1]адм ордж'!C13+'[1]адм центр'!C13+'[1]адм города'!C13+'[1]градострой'!C13+'[1]защита нас'!C13+'[1]кгк'!C13+'[1]кжкх'!C13+'[1]коин'!C13+'[1]коос'!C13+'[1]ксз'!C13+'[1]куми'!C13+'[1]снд'!C13+'[1]спорт'!C13+'[1]удкх'!C13+'[1]укс'!C13+'[1]культ'!C13+'[1]опека'!C13+'[1]утис'!C13+'[1]фин'!C13</f>
        <v>2679</v>
      </c>
      <c r="D13" s="86">
        <f>'[1]Адм зав'!D13+'[1]адм ильин'!D13+'[1]адм кузнецк'!D13+'[1]адм куйб'!D13+'[1]адм ордж'!D13+'[1]адм центр'!D13+'[1]адм города'!D13+'[1]градострой'!D13+'[1]защита нас'!D13+'[1]кгк'!D13+'[1]кжкх'!D13+'[1]коин'!D13+'[1]коос'!D13+'[1]ксз'!D13+'[1]куми'!D13+'[1]снд'!D13+'[1]спорт'!D13+'[1]удкх'!D13+'[1]укс'!D13+'[1]культ'!D13+'[1]опека'!D13+'[1]утис'!D13+'[1]фин'!D13</f>
        <v>1780</v>
      </c>
      <c r="E13" s="86">
        <f>'[1]Адм зав'!E13+'[1]адм ильин'!E13+'[1]адм кузнецк'!E13+'[1]адм куйб'!E13+'[1]адм ордж'!E13+'[1]адм центр'!E13+'[1]адм города'!E13+'[1]градострой'!E13+'[1]защита нас'!E13+'[1]кгк'!E13+'[1]кжкх'!E13+'[1]коин'!E13+'[1]коос'!E13+'[1]ксз'!E13+'[1]куми'!E13+'[1]снд'!E13+'[1]спорт'!E13+'[1]удкх'!E13+'[1]укс'!E13+'[1]культ'!E13+'[1]опека'!E13+'[1]утис'!E13+'[1]фин'!E13</f>
        <v>11</v>
      </c>
      <c r="F13" s="109">
        <f t="shared" si="1"/>
        <v>1292772.17126</v>
      </c>
      <c r="G13" s="109">
        <f t="shared" si="1"/>
        <v>2324351.5843100003</v>
      </c>
      <c r="H13" s="107">
        <f>'[1]Адм зав'!H13+'[1]адм ильин'!H13+'[1]адм кузнецк'!H13+'[1]адм куйб'!H13+'[1]адм ордж'!H13+'[1]адм центр'!H13+'[1]адм города'!H13+'[1]градострой'!H13+'[1]защита нас'!H13+'[1]кгк'!H13+'[1]кжкх'!H13+'[1]коин'!H13+'[1]коос'!H13+'[1]ксз'!H13+'[1]куми'!H13+'[1]снд'!H13+'[1]спорт'!H13+'[1]удкх'!H13+'[1]укс'!H13+'[1]культ'!H13+'[1]опека'!H13+'[1]утис'!H13+'[1]фин'!H13</f>
        <v>1283737.20126</v>
      </c>
      <c r="I13" s="107">
        <f>'[1]Адм зав'!I13+'[1]адм ильин'!I13+'[1]адм кузнецк'!I13+'[1]адм куйб'!I13+'[1]адм ордж'!I13+'[1]адм центр'!I13+'[1]адм города'!I13+'[1]градострой'!I13+'[1]защита нас'!I13+'[1]кгк'!I13+'[1]кжкх'!I13+'[1]коин'!I13+'[1]коос'!I13+'[1]ксз'!I13+'[1]куми'!I13+'[1]снд'!I13+'[1]спорт'!I13+'[1]удкх'!I13+'[1]укс'!I13+'[1]культ'!I13+'[1]опека'!I13+'[1]утис'!I13+'[1]фин'!I13</f>
        <v>2317767.0643100003</v>
      </c>
      <c r="J13" s="107">
        <f>'[1]Адм зав'!J13+'[1]адм ильин'!J13+'[1]адм кузнецк'!J13+'[1]адм куйб'!J13+'[1]адм ордж'!J13+'[1]адм центр'!J13+'[1]адм города'!J13+'[1]градострой'!J13+'[1]защита нас'!J13+'[1]кгк'!J13+'[1]кжкх'!J13+'[1]коин'!J13+'[1]коос'!J13+'[1]ксз'!J13+'[1]куми'!J13+'[1]снд'!J13+'[1]спорт'!J13+'[1]удкх'!J13+'[1]укс'!J13+'[1]культ'!J13+'[1]опека'!J13+'[1]утис'!J13+'[1]фин'!J13</f>
        <v>9034.97</v>
      </c>
      <c r="K13" s="107">
        <f>'[1]Адм зав'!K13+'[1]адм ильин'!K13+'[1]адм кузнецк'!K13+'[1]адм куйб'!K13+'[1]адм ордж'!K13+'[1]адм центр'!K13+'[1]адм города'!K13+'[1]градострой'!K13+'[1]защита нас'!K13+'[1]кгк'!K13+'[1]кжкх'!K13+'[1]коин'!K13+'[1]коос'!K13+'[1]ксз'!K13+'[1]куми'!K13+'[1]снд'!K13+'[1]спорт'!K13+'[1]удкх'!K13+'[1]укс'!K13+'[1]культ'!K13+'[1]опека'!K13+'[1]утис'!K13+'[1]фин'!K13</f>
        <v>6584.52</v>
      </c>
      <c r="L13" s="107">
        <f>'[1]Адм зав'!L13+'[1]адм ильин'!L13+'[1]адм кузнецк'!L13+'[1]адм куйб'!L13+'[1]адм ордж'!L13+'[1]адм центр'!L13+'[1]адм города'!L13+'[1]градострой'!L13+'[1]защита нас'!L13+'[1]кгк'!L13+'[1]кжкх'!L13+'[1]коин'!L13+'[1]коос'!L13+'[1]ксз'!L13+'[1]куми'!L13+'[1]снд'!L13+'[1]спорт'!L13+'[1]удкх'!L13+'[1]укс'!L13+'[1]культ'!L13+'[1]опека'!L13+'[1]утис'!L13+'[1]фин'!L13</f>
        <v>0</v>
      </c>
      <c r="M13" s="107">
        <f>'[1]Адм зав'!M13+'[1]адм ильин'!M13+'[1]адм кузнецк'!M13+'[1]адм куйб'!M13+'[1]адм ордж'!M13+'[1]адм центр'!M13+'[1]адм города'!M13+'[1]градострой'!M13+'[1]защита нас'!M13+'[1]кгк'!M13+'[1]кжкх'!M13+'[1]коин'!M13+'[1]коос'!M13+'[1]ксз'!M13+'[1]куми'!M13+'[1]снд'!M13+'[1]спорт'!M13+'[1]удкх'!M13+'[1]укс'!M13+'[1]культ'!M13+'[1]опека'!M13+'[1]утис'!M13+'[1]фин'!M13</f>
        <v>0</v>
      </c>
      <c r="N13" s="107">
        <f>'[1]Адм зав'!N13+'[1]адм ильин'!N13+'[1]адм кузнецк'!N13+'[1]адм куйб'!N13+'[1]адм ордж'!N13+'[1]адм центр'!N13+'[1]адм города'!N13+'[1]градострой'!N13+'[1]защита нас'!N13+'[1]кгк'!N13+'[1]кжкх'!N13+'[1]коин'!N13+'[1]коос'!N13+'[1]ксз'!N13+'[1]куми'!N13+'[1]снд'!N13+'[1]спорт'!N13+'[1]удкх'!N13+'[1]укс'!N13+'[1]культ'!N13+'[1]опека'!N13+'[1]утис'!N13+'[1]фин'!N13</f>
        <v>236125.43504999997</v>
      </c>
      <c r="O13" s="107">
        <f>'[1]Адм зав'!O13+'[1]адм ильин'!O13+'[1]адм кузнецк'!O13+'[1]адм куйб'!O13+'[1]адм ордж'!O13+'[1]адм центр'!O13+'[1]адм города'!O13+'[1]градострой'!O13+'[1]защита нас'!O13+'[1]кгк'!O13+'[1]кжкх'!O13+'[1]коин'!O13+'[1]коос'!O13+'[1]ксз'!O13+'[1]куми'!O13+'[1]снд'!O13+'[1]спорт'!O13+'[1]удкх'!O13+'[1]укс'!O13+'[1]культ'!O13+'[1]опека'!O13+'[1]утис'!O13+'[1]фин'!O13</f>
        <v>556194.12</v>
      </c>
      <c r="P13" s="107">
        <f>'[1]Адм зав'!P13+'[1]адм ильин'!P13+'[1]адм кузнецк'!P13+'[1]адм куйб'!P13+'[1]адм ордж'!P13+'[1]адм центр'!P13+'[1]адм города'!P13+'[1]градострой'!P13+'[1]защита нас'!P13+'[1]кгк'!P13+'[1]кжкх'!P13+'[1]коин'!P13+'[1]коос'!P13+'[1]ксз'!P13+'[1]куми'!P13+'[1]снд'!P13+'[1]спорт'!P13+'[1]удкх'!P13+'[1]укс'!P13+'[1]культ'!P13+'[1]опека'!P13+'[1]утис'!P13+'[1]фин'!P13</f>
        <v>217727.25804</v>
      </c>
      <c r="Q13" s="86">
        <f>'[1]Адм зав'!Q13+'[1]адм ильин'!Q13+'[1]адм кузнецк'!Q13+'[1]адм куйб'!Q13+'[1]адм ордж'!Q13+'[1]адм центр'!Q13+'[1]адм города'!Q13+'[1]градострой'!Q13+'[1]защита нас'!Q13+'[1]кгк'!Q13+'[1]кжкх'!Q13+'[1]коин'!Q13+'[1]коос'!Q13+'[1]ксз'!Q13+'[1]куми'!Q13+'[1]снд'!Q13+'[1]спорт'!Q13+'[1]удкх'!Q13+'[1]укс'!Q13+'[1]культ'!Q13+'[1]опека'!Q13+'[1]утис'!Q13+'[1]фин'!Q13</f>
        <v>715</v>
      </c>
      <c r="R13" s="86">
        <f>'[1]Адм зав'!R13+'[1]адм ильин'!R13+'[1]адм кузнецк'!R13+'[1]адм куйб'!R13+'[1]адм ордж'!R13+'[1]адм центр'!R13+'[1]адм города'!R13+'[1]градострой'!R13+'[1]защита нас'!R13+'[1]кгк'!R13+'[1]кжкх'!R13+'[1]коин'!R13+'[1]коос'!R13+'[1]ксз'!R13+'[1]куми'!R13+'[1]снд'!R13+'[1]спорт'!R13+'[1]удкх'!R13+'[1]укс'!R13+'[1]культ'!R13+'[1]опека'!R13+'[1]утис'!R13+'[1]фин'!R13</f>
        <v>4</v>
      </c>
      <c r="S13" s="86">
        <f>'[1]Адм зав'!S13+'[1]адм ильин'!S13+'[1]адм кузнецк'!S13+'[1]адм куйб'!S13+'[1]адм ордж'!S13+'[1]адм центр'!S13+'[1]адм города'!S13+'[1]градострой'!S13+'[1]защита нас'!S13+'[1]кгк'!S13+'[1]кжкх'!S13+'[1]коин'!S13+'[1]коос'!S13+'[1]ксз'!S13+'[1]куми'!S13+'[1]снд'!S13+'[1]спорт'!S13+'[1]удкх'!S13+'[1]укс'!S13+'[1]культ'!S13+'[1]опека'!S13+'[1]утис'!S13+'[1]фин'!S13</f>
        <v>0</v>
      </c>
      <c r="T13" s="86">
        <f>'[1]Адм зав'!T13+'[1]адм ильин'!T13+'[1]адм кузнецк'!T13+'[1]адм куйб'!T13+'[1]адм ордж'!T13+'[1]адм центр'!T13+'[1]адм города'!T13+'[1]градострой'!T13+'[1]защита нас'!T13+'[1]кгк'!T13+'[1]кжкх'!T13+'[1]коин'!T13+'[1]коос'!T13+'[1]ксз'!T13+'[1]куми'!T13+'[1]снд'!T13+'[1]спорт'!T13+'[1]удкх'!T13+'[1]укс'!T13+'[1]культ'!T13+'[1]опека'!T13+'[1]утис'!T13+'[1]фин'!T13</f>
        <v>15</v>
      </c>
      <c r="U13" s="86">
        <f>'[1]Адм зав'!U13+'[1]адм ильин'!U13+'[1]адм кузнецк'!U13+'[1]адм куйб'!U13+'[1]адм ордж'!U13+'[1]адм центр'!U13+'[1]адм города'!U13+'[1]градострой'!U13+'[1]защита нас'!U13+'[1]кгк'!U13+'[1]кжкх'!U13+'[1]коин'!U13+'[1]коос'!U13+'[1]ксз'!U13+'[1]куми'!U13+'[1]снд'!U13+'[1]спорт'!U13+'[1]удкх'!U13+'[1]укс'!U13+'[1]культ'!U13+'[1]опека'!U13+'[1]утис'!U13+'[1]фин'!U13</f>
        <v>24.039</v>
      </c>
      <c r="V13" s="86">
        <f>'[1]Адм зав'!V13+'[1]адм ильин'!V13+'[1]адм кузнецк'!V13+'[1]адм куйб'!V13+'[1]адм ордж'!V13+'[1]адм центр'!V13+'[1]адм города'!V13+'[1]градострой'!V13+'[1]защита нас'!V13+'[1]кгк'!V13+'[1]кжкх'!V13+'[1]коин'!V13+'[1]коос'!V13+'[1]ксз'!V13+'[1]куми'!V13+'[1]снд'!V13+'[1]спорт'!V13+'[1]удкх'!V13+'[1]укс'!V13+'[1]культ'!V13+'[1]опека'!V13+'[1]утис'!V13+'[1]фин'!V13</f>
        <v>589</v>
      </c>
      <c r="W13" s="107">
        <f>'[1]Адм зав'!W13+'[1]адм ильин'!W13+'[1]адм кузнецк'!W13+'[1]адм куйб'!W13+'[1]адм ордж'!W13+'[1]адм центр'!W13+'[1]адм города'!W13+'[1]градострой'!W13+'[1]защита нас'!W13+'[1]кгк'!W13+'[1]кжкх'!W13+'[1]коин'!W13+'[1]коос'!W13+'[1]ксз'!W13+'[1]куми'!W13+'[1]снд'!W13+'[1]спорт'!W13+'[1]удкх'!W13+'[1]укс'!W13+'[1]культ'!W13+'[1]опека'!W13+'[1]утис'!W13+'[1]фин'!W13</f>
        <v>91724.78503</v>
      </c>
      <c r="X13" s="86">
        <f>'[1]Адм зав'!X13+'[1]адм ильин'!X13+'[1]адм кузнецк'!X13+'[1]адм куйб'!X13+'[1]адм ордж'!X13+'[1]адм центр'!X13+'[1]адм города'!X13+'[1]градострой'!X13+'[1]защита нас'!X13+'[1]кгк'!X13+'[1]кжкх'!X13+'[1]коин'!X13+'[1]коос'!X13+'[1]ксз'!X13+'[1]куми'!X13+'[1]снд'!X13+'[1]спорт'!X13+'[1]удкх'!X13+'[1]укс'!X13+'[1]культ'!X13+'[1]опека'!X13+'[1]утис'!X13+'[1]фин'!X13</f>
        <v>0</v>
      </c>
      <c r="Y13" s="86">
        <f>'[1]Адм зав'!Y13+'[1]адм ильин'!Y13+'[1]адм кузнецк'!Y13+'[1]адм куйб'!Y13+'[1]адм ордж'!Y13+'[1]адм центр'!Y13+'[1]адм города'!Y13+'[1]градострой'!Y13+'[1]защита нас'!Y13+'[1]кгк'!Y13+'[1]кжкх'!Y13+'[1]коин'!Y13+'[1]коос'!Y13+'[1]ксз'!Y13+'[1]куми'!Y13+'[1]снд'!Y13+'[1]спорт'!Y13+'[1]удкх'!Y13+'[1]укс'!Y13+'[1]культ'!Y13+'[1]опека'!Y13+'[1]утис'!Y13+'[1]фин'!Y13</f>
        <v>0</v>
      </c>
      <c r="Z13" s="86">
        <f>'[1]Адм зав'!Z13+'[1]адм ильин'!Z13+'[1]адм кузнецк'!Z13+'[1]адм куйб'!Z13+'[1]адм ордж'!Z13+'[1]адм центр'!Z13+'[1]адм города'!Z13+'[1]градострой'!Z13+'[1]защита нас'!Z13+'[1]кгк'!Z13+'[1]кжкх'!Z13+'[1]коин'!Z13+'[1]коос'!Z13+'[1]ксз'!Z13+'[1]куми'!Z13+'[1]снд'!Z13+'[1]спорт'!Z13+'[1]удкх'!Z13+'[1]укс'!Z13+'[1]культ'!Z13+'[1]опека'!Z13+'[1]утис'!Z13+'[1]фин'!Z13</f>
        <v>5</v>
      </c>
    </row>
    <row r="14" spans="1:26" ht="12.75">
      <c r="A14" s="13" t="s">
        <v>45</v>
      </c>
      <c r="B14" s="23" t="s">
        <v>46</v>
      </c>
      <c r="C14" s="86">
        <f>'[1]Адм зав'!C14+'[1]адм ильин'!C14+'[1]адм кузнецк'!C14+'[1]адм куйб'!C14+'[1]адм ордж'!C14+'[1]адм центр'!C14+'[1]адм города'!C14+'[1]градострой'!C14+'[1]защита нас'!C14+'[1]кгк'!C14+'[1]кжкх'!C14+'[1]коин'!C14+'[1]коос'!C14+'[1]ксз'!C14+'[1]куми'!C14+'[1]снд'!C14+'[1]спорт'!C14+'[1]удкх'!C14+'[1]укс'!C14+'[1]культ'!C14+'[1]опека'!C14+'[1]утис'!C14+'[1]фин'!C14</f>
        <v>49</v>
      </c>
      <c r="D14" s="86">
        <f>'[1]Адм зав'!D14+'[1]адм ильин'!D14+'[1]адм кузнецк'!D14+'[1]адм куйб'!D14+'[1]адм ордж'!D14+'[1]адм центр'!D14+'[1]адм города'!D14+'[1]градострой'!D14+'[1]защита нас'!D14+'[1]кгк'!D14+'[1]кжкх'!D14+'[1]коин'!D14+'[1]коос'!D14+'[1]ксз'!D14+'[1]куми'!D14+'[1]снд'!D14+'[1]спорт'!D14+'[1]удкх'!D14+'[1]укс'!D14+'[1]культ'!D14+'[1]опека'!D14+'[1]утис'!D14+'[1]фин'!D14</f>
        <v>24</v>
      </c>
      <c r="E14" s="86">
        <f>'[1]Адм зав'!E14+'[1]адм ильин'!E14+'[1]адм кузнецк'!E14+'[1]адм куйб'!E14+'[1]адм ордж'!E14+'[1]адм центр'!E14+'[1]адм города'!E14+'[1]градострой'!E14+'[1]защита нас'!E14+'[1]кгк'!E14+'[1]кжкх'!E14+'[1]коин'!E14+'[1]коос'!E14+'[1]ксз'!E14+'[1]куми'!E14+'[1]снд'!E14+'[1]спорт'!E14+'[1]удкх'!E14+'[1]укс'!E14+'[1]культ'!E14+'[1]опека'!E14+'[1]утис'!E14+'[1]фин'!E14</f>
        <v>0</v>
      </c>
      <c r="F14" s="109">
        <f t="shared" si="1"/>
        <v>6887.174000000001</v>
      </c>
      <c r="G14" s="109">
        <f t="shared" si="1"/>
        <v>5996.76252</v>
      </c>
      <c r="H14" s="107">
        <f>'[1]Адм зав'!H14+'[1]адм ильин'!H14+'[1]адм кузнецк'!H14+'[1]адм куйб'!H14+'[1]адм ордж'!H14+'[1]адм центр'!H14+'[1]адм города'!H14+'[1]градострой'!H14+'[1]защита нас'!H14+'[1]кгк'!H14+'[1]кжкх'!H14+'[1]коин'!H14+'[1]коос'!H14+'[1]ксз'!H14+'[1]куми'!H14+'[1]снд'!H14+'[1]спорт'!H14+'[1]удкх'!H14+'[1]укс'!H14+'[1]культ'!H14+'[1]опека'!H14+'[1]утис'!H14+'[1]фин'!H14</f>
        <v>5527.624000000001</v>
      </c>
      <c r="I14" s="107">
        <f>'[1]Адм зав'!I14+'[1]адм ильин'!I14+'[1]адм кузнецк'!I14+'[1]адм куйб'!I14+'[1]адм ордж'!I14+'[1]адм центр'!I14+'[1]адм города'!I14+'[1]градострой'!I14+'[1]защита нас'!I14+'[1]кгк'!I14+'[1]кжкх'!I14+'[1]коин'!I14+'[1]коос'!I14+'[1]ксз'!I14+'[1]куми'!I14+'[1]снд'!I14+'[1]спорт'!I14+'[1]удкх'!I14+'[1]укс'!I14+'[1]культ'!I14+'[1]опека'!I14+'[1]утис'!I14+'[1]фин'!I14</f>
        <v>4718.83252</v>
      </c>
      <c r="J14" s="107">
        <f>'[1]Адм зав'!J14+'[1]адм ильин'!J14+'[1]адм кузнецк'!J14+'[1]адм куйб'!J14+'[1]адм ордж'!J14+'[1]адм центр'!J14+'[1]адм города'!J14+'[1]градострой'!J14+'[1]защита нас'!J14+'[1]кгк'!J14+'[1]кжкх'!J14+'[1]коин'!J14+'[1]коос'!J14+'[1]ксз'!J14+'[1]куми'!J14+'[1]снд'!J14+'[1]спорт'!J14+'[1]удкх'!J14+'[1]укс'!J14+'[1]культ'!J14+'[1]опека'!J14+'[1]утис'!J14+'[1]фин'!J14</f>
        <v>1359.55</v>
      </c>
      <c r="K14" s="107">
        <f>'[1]Адм зав'!K14+'[1]адм ильин'!K14+'[1]адм кузнецк'!K14+'[1]адм куйб'!K14+'[1]адм ордж'!K14+'[1]адм центр'!K14+'[1]адм города'!K14+'[1]градострой'!K14+'[1]защита нас'!K14+'[1]кгк'!K14+'[1]кжкх'!K14+'[1]коин'!K14+'[1]коос'!K14+'[1]ксз'!K14+'[1]куми'!K14+'[1]снд'!K14+'[1]спорт'!K14+'[1]удкх'!K14+'[1]укс'!K14+'[1]культ'!K14+'[1]опека'!K14+'[1]утис'!K14+'[1]фин'!K14</f>
        <v>1277.9299999999998</v>
      </c>
      <c r="L14" s="107">
        <f>'[1]Адм зав'!L14+'[1]адм ильин'!L14+'[1]адм кузнецк'!L14+'[1]адм куйб'!L14+'[1]адм ордж'!L14+'[1]адм центр'!L14+'[1]адм города'!L14+'[1]градострой'!L14+'[1]защита нас'!L14+'[1]кгк'!L14+'[1]кжкх'!L14+'[1]коин'!L14+'[1]коос'!L14+'[1]ксз'!L14+'[1]куми'!L14+'[1]снд'!L14+'[1]спорт'!L14+'[1]удкх'!L14+'[1]укс'!L14+'[1]культ'!L14+'[1]опека'!L14+'[1]утис'!L14+'[1]фин'!L14</f>
        <v>0</v>
      </c>
      <c r="M14" s="107">
        <f>'[1]Адм зав'!M14+'[1]адм ильин'!M14+'[1]адм кузнецк'!M14+'[1]адм куйб'!M14+'[1]адм ордж'!M14+'[1]адм центр'!M14+'[1]адм города'!M14+'[1]градострой'!M14+'[1]защита нас'!M14+'[1]кгк'!M14+'[1]кжкх'!M14+'[1]коин'!M14+'[1]коос'!M14+'[1]ксз'!M14+'[1]куми'!M14+'[1]снд'!M14+'[1]спорт'!M14+'[1]удкх'!M14+'[1]укс'!M14+'[1]культ'!M14+'[1]опека'!M14+'[1]утис'!M14+'[1]фин'!M14</f>
        <v>0</v>
      </c>
      <c r="N14" s="107">
        <f>'[1]Адм зав'!N14+'[1]адм ильин'!N14+'[1]адм кузнецк'!N14+'[1]адм куйб'!N14+'[1]адм ордж'!N14+'[1]адм центр'!N14+'[1]адм города'!N14+'[1]градострой'!N14+'[1]защита нас'!N14+'[1]кгк'!N14+'[1]кжкх'!N14+'[1]коин'!N14+'[1]коос'!N14+'[1]ксз'!N14+'[1]куми'!N14+'[1]снд'!N14+'[1]спорт'!N14+'[1]удкх'!N14+'[1]укс'!N14+'[1]культ'!N14+'[1]опека'!N14+'[1]утис'!N14+'[1]фин'!N14</f>
        <v>2608.2299999999996</v>
      </c>
      <c r="O14" s="107">
        <f>'[1]Адм зав'!O14+'[1]адм ильин'!O14+'[1]адм кузнецк'!O14+'[1]адм куйб'!O14+'[1]адм ордж'!O14+'[1]адм центр'!O14+'[1]адм города'!O14+'[1]градострой'!O14+'[1]защита нас'!O14+'[1]кгк'!O14+'[1]кжкх'!O14+'[1]коин'!O14+'[1]коос'!O14+'[1]ксз'!O14+'[1]куми'!O14+'[1]снд'!O14+'[1]спорт'!O14+'[1]удкх'!O14+'[1]укс'!O14+'[1]культ'!O14+'[1]опека'!O14+'[1]утис'!O14+'[1]фин'!O14</f>
        <v>0</v>
      </c>
      <c r="P14" s="107">
        <f>'[1]Адм зав'!P14+'[1]адм ильин'!P14+'[1]адм кузнецк'!P14+'[1]адм куйб'!P14+'[1]адм ордж'!P14+'[1]адм центр'!P14+'[1]адм города'!P14+'[1]градострой'!P14+'[1]защита нас'!P14+'[1]кгк'!P14+'[1]кжкх'!P14+'[1]коин'!P14+'[1]коос'!P14+'[1]ксз'!P14+'[1]куми'!P14+'[1]снд'!P14+'[1]спорт'!P14+'[1]удкх'!P14+'[1]укс'!P14+'[1]культ'!P14+'[1]опека'!P14+'[1]утис'!P14+'[1]фин'!P14</f>
        <v>912.257</v>
      </c>
      <c r="Q14" s="86">
        <f>'[1]Адм зав'!Q14+'[1]адм ильин'!Q14+'[1]адм кузнецк'!Q14+'[1]адм куйб'!Q14+'[1]адм ордж'!Q14+'[1]адм центр'!Q14+'[1]адм города'!Q14+'[1]градострой'!Q14+'[1]защита нас'!Q14+'[1]кгк'!Q14+'[1]кжкх'!Q14+'[1]коин'!Q14+'[1]коос'!Q14+'[1]ксз'!Q14+'[1]куми'!Q14+'[1]снд'!Q14+'[1]спорт'!Q14+'[1]удкх'!Q14+'[1]укс'!Q14+'[1]культ'!Q14+'[1]опека'!Q14+'[1]утис'!Q14+'[1]фин'!Q14</f>
        <v>7</v>
      </c>
      <c r="R14" s="86">
        <f>'[1]Адм зав'!R14+'[1]адм ильин'!R14+'[1]адм кузнецк'!R14+'[1]адм куйб'!R14+'[1]адм ордж'!R14+'[1]адм центр'!R14+'[1]адм города'!R14+'[1]градострой'!R14+'[1]защита нас'!R14+'[1]кгк'!R14+'[1]кжкх'!R14+'[1]коин'!R14+'[1]коос'!R14+'[1]ксз'!R14+'[1]куми'!R14+'[1]снд'!R14+'[1]спорт'!R14+'[1]удкх'!R14+'[1]укс'!R14+'[1]культ'!R14+'[1]опека'!R14+'[1]утис'!R14+'[1]фин'!R14</f>
        <v>0</v>
      </c>
      <c r="S14" s="86">
        <f>'[1]Адм зав'!S14+'[1]адм ильин'!S14+'[1]адм кузнецк'!S14+'[1]адм куйб'!S14+'[1]адм ордж'!S14+'[1]адм центр'!S14+'[1]адм города'!S14+'[1]градострой'!S14+'[1]защита нас'!S14+'[1]кгк'!S14+'[1]кжкх'!S14+'[1]коин'!S14+'[1]коос'!S14+'[1]ксз'!S14+'[1]куми'!S14+'[1]снд'!S14+'[1]спорт'!S14+'[1]удкх'!S14+'[1]укс'!S14+'[1]культ'!S14+'[1]опека'!S14+'[1]утис'!S14+'[1]фин'!S14</f>
        <v>0</v>
      </c>
      <c r="T14" s="86">
        <f>'[1]Адм зав'!T14+'[1]адм ильин'!T14+'[1]адм кузнецк'!T14+'[1]адм куйб'!T14+'[1]адм ордж'!T14+'[1]адм центр'!T14+'[1]адм города'!T14+'[1]градострой'!T14+'[1]защита нас'!T14+'[1]кгк'!T14+'[1]кжкх'!T14+'[1]коин'!T14+'[1]коос'!T14+'[1]ксз'!T14+'[1]куми'!T14+'[1]снд'!T14+'[1]спорт'!T14+'[1]удкх'!T14+'[1]укс'!T14+'[1]культ'!T14+'[1]опека'!T14+'[1]утис'!T14+'[1]фин'!T14</f>
        <v>5</v>
      </c>
      <c r="U14" s="86">
        <f>'[1]Адм зав'!U14+'[1]адм ильин'!U14+'[1]адм кузнецк'!U14+'[1]адм куйб'!U14+'[1]адм ордж'!U14+'[1]адм центр'!U14+'[1]адм города'!U14+'[1]градострой'!U14+'[1]защита нас'!U14+'[1]кгк'!U14+'[1]кжкх'!U14+'[1]коин'!U14+'[1]коос'!U14+'[1]ксз'!U14+'[1]куми'!U14+'[1]снд'!U14+'[1]спорт'!U14+'[1]удкх'!U14+'[1]укс'!U14+'[1]культ'!U14+'[1]опека'!U14+'[1]утис'!U14+'[1]фин'!U14</f>
        <v>42.12</v>
      </c>
      <c r="V14" s="86">
        <f>'[1]Адм зав'!V14+'[1]адм ильин'!V14+'[1]адм кузнецк'!V14+'[1]адм куйб'!V14+'[1]адм ордж'!V14+'[1]адм центр'!V14+'[1]адм города'!V14+'[1]градострой'!V14+'[1]защита нас'!V14+'[1]кгк'!V14+'[1]кжкх'!V14+'[1]коин'!V14+'[1]коос'!V14+'[1]ксз'!V14+'[1]куми'!V14+'[1]снд'!V14+'[1]спорт'!V14+'[1]удкх'!V14+'[1]укс'!V14+'[1]культ'!V14+'[1]опека'!V14+'[1]утис'!V14+'[1]фин'!V14</f>
        <v>35</v>
      </c>
      <c r="W14" s="107">
        <f>'[1]Адм зав'!W14+'[1]адм ильин'!W14+'[1]адм кузнецк'!W14+'[1]адм куйб'!W14+'[1]адм ордж'!W14+'[1]адм центр'!W14+'[1]адм города'!W14+'[1]градострой'!W14+'[1]защита нас'!W14+'[1]кгк'!W14+'[1]кжкх'!W14+'[1]коин'!W14+'[1]коос'!W14+'[1]ксз'!W14+'[1]куми'!W14+'[1]снд'!W14+'[1]спорт'!W14+'[1]удкх'!W14+'[1]укс'!W14+'[1]культ'!W14+'[1]опека'!W14+'[1]утис'!W14+'[1]фин'!W14</f>
        <v>3798.884</v>
      </c>
      <c r="X14" s="86">
        <f>'[1]Адм зав'!X14+'[1]адм ильин'!X14+'[1]адм кузнецк'!X14+'[1]адм куйб'!X14+'[1]адм ордж'!X14+'[1]адм центр'!X14+'[1]адм города'!X14+'[1]градострой'!X14+'[1]защита нас'!X14+'[1]кгк'!X14+'[1]кжкх'!X14+'[1]коин'!X14+'[1]коос'!X14+'[1]ксз'!X14+'[1]куми'!X14+'[1]снд'!X14+'[1]спорт'!X14+'[1]удкх'!X14+'[1]укс'!X14+'[1]культ'!X14+'[1]опека'!X14+'[1]утис'!X14+'[1]фин'!X14</f>
        <v>0</v>
      </c>
      <c r="Y14" s="86">
        <f>'[1]Адм зав'!Y14+'[1]адм ильин'!Y14+'[1]адм кузнецк'!Y14+'[1]адм куйб'!Y14+'[1]адм ордж'!Y14+'[1]адм центр'!Y14+'[1]адм города'!Y14+'[1]градострой'!Y14+'[1]защита нас'!Y14+'[1]кгк'!Y14+'[1]кжкх'!Y14+'[1]коин'!Y14+'[1]коос'!Y14+'[1]ксз'!Y14+'[1]куми'!Y14+'[1]снд'!Y14+'[1]спорт'!Y14+'[1]удкх'!Y14+'[1]укс'!Y14+'[1]культ'!Y14+'[1]опека'!Y14+'[1]утис'!Y14+'[1]фин'!Y14</f>
        <v>0</v>
      </c>
      <c r="Z14" s="86">
        <f>'[1]Адм зав'!Z14+'[1]адм ильин'!Z14+'[1]адм кузнецк'!Z14+'[1]адм куйб'!Z14+'[1]адм ордж'!Z14+'[1]адм центр'!Z14+'[1]адм города'!Z14+'[1]градострой'!Z14+'[1]защита нас'!Z14+'[1]кгк'!Z14+'[1]кжкх'!Z14+'[1]коин'!Z14+'[1]коос'!Z14+'[1]ксз'!Z14+'[1]куми'!Z14+'[1]снд'!Z14+'[1]спорт'!Z14+'[1]удкх'!Z14+'[1]укс'!Z14+'[1]культ'!Z14+'[1]опека'!Z14+'[1]утис'!Z14+'[1]фин'!Z14</f>
        <v>1</v>
      </c>
    </row>
    <row r="15" spans="1:26" ht="12.75">
      <c r="A15" s="13" t="s">
        <v>48</v>
      </c>
      <c r="B15" s="23" t="s">
        <v>49</v>
      </c>
      <c r="C15" s="86">
        <f>'[1]Адм зав'!C15+'[1]адм ильин'!C15+'[1]адм кузнецк'!C15+'[1]адм куйб'!C15+'[1]адм ордж'!C15+'[1]адм центр'!C15+'[1]адм города'!C15+'[1]градострой'!C15+'[1]защита нас'!C15+'[1]кгк'!C15+'[1]кжкх'!C15+'[1]коин'!C15+'[1]коос'!C15+'[1]ксз'!C15+'[1]куми'!C15+'[1]снд'!C15+'[1]спорт'!C15+'[1]удкх'!C15+'[1]укс'!C15+'[1]культ'!C15+'[1]опека'!C15+'[1]утис'!C15+'[1]фин'!C15</f>
        <v>0</v>
      </c>
      <c r="D15" s="86">
        <f>'[1]Адм зав'!D15+'[1]адм ильин'!D15+'[1]адм кузнецк'!D15+'[1]адм куйб'!D15+'[1]адм ордж'!D15+'[1]адм центр'!D15+'[1]адм города'!D15+'[1]градострой'!D15+'[1]защита нас'!D15+'[1]кгк'!D15+'[1]кжкх'!D15+'[1]коин'!D15+'[1]коос'!D15+'[1]ксз'!D15+'[1]куми'!D15+'[1]снд'!D15+'[1]спорт'!D15+'[1]удкх'!D15+'[1]укс'!D15+'[1]культ'!D15+'[1]опека'!D15+'[1]утис'!D15+'[1]фин'!D15</f>
        <v>0</v>
      </c>
      <c r="E15" s="86">
        <f>'[1]Адм зав'!E15+'[1]адм ильин'!E15+'[1]адм кузнецк'!E15+'[1]адм куйб'!E15+'[1]адм ордж'!E15+'[1]адм центр'!E15+'[1]адм города'!E15+'[1]градострой'!E15+'[1]защита нас'!E15+'[1]кгк'!E15+'[1]кжкх'!E15+'[1]коин'!E15+'[1]коос'!E15+'[1]ксз'!E15+'[1]куми'!E15+'[1]снд'!E15+'[1]спорт'!E15+'[1]удкх'!E15+'[1]укс'!E15+'[1]культ'!E15+'[1]опека'!E15+'[1]утис'!E15+'[1]фин'!E15</f>
        <v>0</v>
      </c>
      <c r="F15" s="109">
        <f t="shared" si="1"/>
        <v>0</v>
      </c>
      <c r="G15" s="109">
        <f t="shared" si="1"/>
        <v>0</v>
      </c>
      <c r="H15" s="107">
        <f>'[1]Адм зав'!H15+'[1]адм ильин'!H15+'[1]адм кузнецк'!H15+'[1]адм куйб'!H15+'[1]адм ордж'!H15+'[1]адм центр'!H15+'[1]адм города'!H15+'[1]градострой'!H15+'[1]защита нас'!H15+'[1]кгк'!H15+'[1]кжкх'!H15+'[1]коин'!H15+'[1]коос'!H15+'[1]ксз'!H15+'[1]куми'!H15+'[1]снд'!H15+'[1]спорт'!H15+'[1]удкх'!H15+'[1]укс'!H15+'[1]культ'!H15+'[1]опека'!H15+'[1]утис'!H15+'[1]фин'!H15</f>
        <v>0</v>
      </c>
      <c r="I15" s="107">
        <f>'[1]Адм зав'!I15+'[1]адм ильин'!I15+'[1]адм кузнецк'!I15+'[1]адм куйб'!I15+'[1]адм ордж'!I15+'[1]адм центр'!I15+'[1]адм города'!I15+'[1]градострой'!I15+'[1]защита нас'!I15+'[1]кгк'!I15+'[1]кжкх'!I15+'[1]коин'!I15+'[1]коос'!I15+'[1]ксз'!I15+'[1]куми'!I15+'[1]снд'!I15+'[1]спорт'!I15+'[1]удкх'!I15+'[1]укс'!I15+'[1]культ'!I15+'[1]опека'!I15+'[1]утис'!I15+'[1]фин'!I15</f>
        <v>0</v>
      </c>
      <c r="J15" s="107">
        <f>'[1]Адм зав'!J15+'[1]адм ильин'!J15+'[1]адм кузнецк'!J15+'[1]адм куйб'!J15+'[1]адм ордж'!J15+'[1]адм центр'!J15+'[1]адм города'!J15+'[1]градострой'!J15+'[1]защита нас'!J15+'[1]кгк'!J15+'[1]кжкх'!J15+'[1]коин'!J15+'[1]коос'!J15+'[1]ксз'!J15+'[1]куми'!J15+'[1]снд'!J15+'[1]спорт'!J15+'[1]удкх'!J15+'[1]укс'!J15+'[1]культ'!J15+'[1]опека'!J15+'[1]утис'!J15+'[1]фин'!J15</f>
        <v>0</v>
      </c>
      <c r="K15" s="107">
        <f>'[1]Адм зав'!K15+'[1]адм ильин'!K15+'[1]адм кузнецк'!K15+'[1]адм куйб'!K15+'[1]адм ордж'!K15+'[1]адм центр'!K15+'[1]адм города'!K15+'[1]градострой'!K15+'[1]защита нас'!K15+'[1]кгк'!K15+'[1]кжкх'!K15+'[1]коин'!K15+'[1]коос'!K15+'[1]ксз'!K15+'[1]куми'!K15+'[1]снд'!K15+'[1]спорт'!K15+'[1]удкх'!K15+'[1]укс'!K15+'[1]культ'!K15+'[1]опека'!K15+'[1]утис'!K15+'[1]фин'!K15</f>
        <v>0</v>
      </c>
      <c r="L15" s="107">
        <f>'[1]Адм зав'!L15+'[1]адм ильин'!L15+'[1]адм кузнецк'!L15+'[1]адм куйб'!L15+'[1]адм ордж'!L15+'[1]адм центр'!L15+'[1]адм города'!L15+'[1]градострой'!L15+'[1]защита нас'!L15+'[1]кгк'!L15+'[1]кжкх'!L15+'[1]коин'!L15+'[1]коос'!L15+'[1]ксз'!L15+'[1]куми'!L15+'[1]снд'!L15+'[1]спорт'!L15+'[1]удкх'!L15+'[1]укс'!L15+'[1]культ'!L15+'[1]опека'!L15+'[1]утис'!L15+'[1]фин'!L15</f>
        <v>0</v>
      </c>
      <c r="M15" s="107">
        <f>'[1]Адм зав'!M15+'[1]адм ильин'!M15+'[1]адм кузнецк'!M15+'[1]адм куйб'!M15+'[1]адм ордж'!M15+'[1]адм центр'!M15+'[1]адм города'!M15+'[1]градострой'!M15+'[1]защита нас'!M15+'[1]кгк'!M15+'[1]кжкх'!M15+'[1]коин'!M15+'[1]коос'!M15+'[1]ксз'!M15+'[1]куми'!M15+'[1]снд'!M15+'[1]спорт'!M15+'[1]удкх'!M15+'[1]укс'!M15+'[1]культ'!M15+'[1]опека'!M15+'[1]утис'!M15+'[1]фин'!M15</f>
        <v>0</v>
      </c>
      <c r="N15" s="107">
        <f>'[1]Адм зав'!N15+'[1]адм ильин'!N15+'[1]адм кузнецк'!N15+'[1]адм куйб'!N15+'[1]адм ордж'!N15+'[1]адм центр'!N15+'[1]адм города'!N15+'[1]градострой'!N15+'[1]защита нас'!N15+'[1]кгк'!N15+'[1]кжкх'!N15+'[1]коин'!N15+'[1]коос'!N15+'[1]ксз'!N15+'[1]куми'!N15+'[1]снд'!N15+'[1]спорт'!N15+'[1]удкх'!N15+'[1]укс'!N15+'[1]культ'!N15+'[1]опека'!N15+'[1]утис'!N15+'[1]фин'!N15</f>
        <v>0</v>
      </c>
      <c r="O15" s="107">
        <f>'[1]Адм зав'!O15+'[1]адм ильин'!O15+'[1]адм кузнецк'!O15+'[1]адм куйб'!O15+'[1]адм ордж'!O15+'[1]адм центр'!O15+'[1]адм города'!O15+'[1]градострой'!O15+'[1]защита нас'!O15+'[1]кгк'!O15+'[1]кжкх'!O15+'[1]коин'!O15+'[1]коос'!O15+'[1]ксз'!O15+'[1]куми'!O15+'[1]снд'!O15+'[1]спорт'!O15+'[1]удкх'!O15+'[1]укс'!O15+'[1]культ'!O15+'[1]опека'!O15+'[1]утис'!O15+'[1]фин'!O15</f>
        <v>0</v>
      </c>
      <c r="P15" s="107">
        <f>'[1]Адм зав'!P15+'[1]адм ильин'!P15+'[1]адм кузнецк'!P15+'[1]адм куйб'!P15+'[1]адм ордж'!P15+'[1]адм центр'!P15+'[1]адм города'!P15+'[1]градострой'!P15+'[1]защита нас'!P15+'[1]кгк'!P15+'[1]кжкх'!P15+'[1]коин'!P15+'[1]коос'!P15+'[1]ксз'!P15+'[1]куми'!P15+'[1]снд'!P15+'[1]спорт'!P15+'[1]удкх'!P15+'[1]укс'!P15+'[1]культ'!P15+'[1]опека'!P15+'[1]утис'!P15+'[1]фин'!P15</f>
        <v>0</v>
      </c>
      <c r="Q15" s="86">
        <f>'[1]Адм зав'!Q15+'[1]адм ильин'!Q15+'[1]адм кузнецк'!Q15+'[1]адм куйб'!Q15+'[1]адм ордж'!Q15+'[1]адм центр'!Q15+'[1]адм города'!Q15+'[1]градострой'!Q15+'[1]защита нас'!Q15+'[1]кгк'!Q15+'[1]кжкх'!Q15+'[1]коин'!Q15+'[1]коос'!Q15+'[1]ксз'!Q15+'[1]куми'!Q15+'[1]снд'!Q15+'[1]спорт'!Q15+'[1]удкх'!Q15+'[1]укс'!Q15+'[1]культ'!Q15+'[1]опека'!Q15+'[1]утис'!Q15+'[1]фин'!Q15</f>
        <v>0</v>
      </c>
      <c r="R15" s="86">
        <f>'[1]Адм зав'!R15+'[1]адм ильин'!R15+'[1]адм кузнецк'!R15+'[1]адм куйб'!R15+'[1]адм ордж'!R15+'[1]адм центр'!R15+'[1]адм города'!R15+'[1]градострой'!R15+'[1]защита нас'!R15+'[1]кгк'!R15+'[1]кжкх'!R15+'[1]коин'!R15+'[1]коос'!R15+'[1]ксз'!R15+'[1]куми'!R15+'[1]снд'!R15+'[1]спорт'!R15+'[1]удкх'!R15+'[1]укс'!R15+'[1]культ'!R15+'[1]опека'!R15+'[1]утис'!R15+'[1]фин'!R15</f>
        <v>0</v>
      </c>
      <c r="S15" s="86">
        <f>'[1]Адм зав'!S15+'[1]адм ильин'!S15+'[1]адм кузнецк'!S15+'[1]адм куйб'!S15+'[1]адм ордж'!S15+'[1]адм центр'!S15+'[1]адм города'!S15+'[1]градострой'!S15+'[1]защита нас'!S15+'[1]кгк'!S15+'[1]кжкх'!S15+'[1]коин'!S15+'[1]коос'!S15+'[1]ксз'!S15+'[1]куми'!S15+'[1]снд'!S15+'[1]спорт'!S15+'[1]удкх'!S15+'[1]укс'!S15+'[1]культ'!S15+'[1]опека'!S15+'[1]утис'!S15+'[1]фин'!S15</f>
        <v>0</v>
      </c>
      <c r="T15" s="86">
        <f>'[1]Адм зав'!T15+'[1]адм ильин'!T15+'[1]адм кузнецк'!T15+'[1]адм куйб'!T15+'[1]адм ордж'!T15+'[1]адм центр'!T15+'[1]адм города'!T15+'[1]градострой'!T15+'[1]защита нас'!T15+'[1]кгк'!T15+'[1]кжкх'!T15+'[1]коин'!T15+'[1]коос'!T15+'[1]ксз'!T15+'[1]куми'!T15+'[1]снд'!T15+'[1]спорт'!T15+'[1]удкх'!T15+'[1]укс'!T15+'[1]культ'!T15+'[1]опека'!T15+'[1]утис'!T15+'[1]фин'!T15</f>
        <v>0</v>
      </c>
      <c r="U15" s="86">
        <f>'[1]Адм зав'!U15+'[1]адм ильин'!U15+'[1]адм кузнецк'!U15+'[1]адм куйб'!U15+'[1]адм ордж'!U15+'[1]адм центр'!U15+'[1]адм города'!U15+'[1]градострой'!U15+'[1]защита нас'!U15+'[1]кгк'!U15+'[1]кжкх'!U15+'[1]коин'!U15+'[1]коос'!U15+'[1]ксз'!U15+'[1]куми'!U15+'[1]снд'!U15+'[1]спорт'!U15+'[1]удкх'!U15+'[1]укс'!U15+'[1]культ'!U15+'[1]опека'!U15+'[1]утис'!U15+'[1]фин'!U15</f>
        <v>0</v>
      </c>
      <c r="V15" s="86">
        <f>'[1]Адм зав'!V15+'[1]адм ильин'!V15+'[1]адм кузнецк'!V15+'[1]адм куйб'!V15+'[1]адм ордж'!V15+'[1]адм центр'!V15+'[1]адм города'!V15+'[1]градострой'!V15+'[1]защита нас'!V15+'[1]кгк'!V15+'[1]кжкх'!V15+'[1]коин'!V15+'[1]коос'!V15+'[1]ксз'!V15+'[1]куми'!V15+'[1]снд'!V15+'[1]спорт'!V15+'[1]удкх'!V15+'[1]укс'!V15+'[1]культ'!V15+'[1]опека'!V15+'[1]утис'!V15+'[1]фин'!V15</f>
        <v>0</v>
      </c>
      <c r="W15" s="107">
        <f>'[1]Адм зав'!W15+'[1]адм ильин'!W15+'[1]адм кузнецк'!W15+'[1]адм куйб'!W15+'[1]адм ордж'!W15+'[1]адм центр'!W15+'[1]адм города'!W15+'[1]градострой'!W15+'[1]защита нас'!W15+'[1]кгк'!W15+'[1]кжкх'!W15+'[1]коин'!W15+'[1]коос'!W15+'[1]ксз'!W15+'[1]куми'!W15+'[1]снд'!W15+'[1]спорт'!W15+'[1]удкх'!W15+'[1]укс'!W15+'[1]культ'!W15+'[1]опека'!W15+'[1]утис'!W15+'[1]фин'!W15</f>
        <v>0</v>
      </c>
      <c r="X15" s="86">
        <f>'[1]Адм зав'!X15+'[1]адм ильин'!X15+'[1]адм кузнецк'!X15+'[1]адм куйб'!X15+'[1]адм ордж'!X15+'[1]адм центр'!X15+'[1]адм города'!X15+'[1]градострой'!X15+'[1]защита нас'!X15+'[1]кгк'!X15+'[1]кжкх'!X15+'[1]коин'!X15+'[1]коос'!X15+'[1]ксз'!X15+'[1]куми'!X15+'[1]снд'!X15+'[1]спорт'!X15+'[1]удкх'!X15+'[1]укс'!X15+'[1]культ'!X15+'[1]опека'!X15+'[1]утис'!X15+'[1]фин'!X15</f>
        <v>0</v>
      </c>
      <c r="Y15" s="86">
        <f>'[1]Адм зав'!Y15+'[1]адм ильин'!Y15+'[1]адм кузнецк'!Y15+'[1]адм куйб'!Y15+'[1]адм ордж'!Y15+'[1]адм центр'!Y15+'[1]адм города'!Y15+'[1]градострой'!Y15+'[1]защита нас'!Y15+'[1]кгк'!Y15+'[1]кжкх'!Y15+'[1]коин'!Y15+'[1]коос'!Y15+'[1]ксз'!Y15+'[1]куми'!Y15+'[1]снд'!Y15+'[1]спорт'!Y15+'[1]удкх'!Y15+'[1]укс'!Y15+'[1]культ'!Y15+'[1]опека'!Y15+'[1]утис'!Y15+'[1]фин'!Y15</f>
        <v>0</v>
      </c>
      <c r="Z15" s="86">
        <f>'[1]Адм зав'!Z15+'[1]адм ильин'!Z15+'[1]адм кузнецк'!Z15+'[1]адм куйб'!Z15+'[1]адм ордж'!Z15+'[1]адм центр'!Z15+'[1]адм города'!Z15+'[1]градострой'!Z15+'[1]защита нас'!Z15+'[1]кгк'!Z15+'[1]кжкх'!Z15+'[1]коин'!Z15+'[1]коос'!Z15+'[1]ксз'!Z15+'[1]куми'!Z15+'[1]снд'!Z15+'[1]спорт'!Z15+'[1]удкх'!Z15+'[1]укс'!Z15+'[1]культ'!Z15+'[1]опека'!Z15+'[1]утис'!Z15+'[1]фин'!Z15</f>
        <v>0</v>
      </c>
    </row>
    <row r="16" spans="1:26" ht="31.5">
      <c r="A16" s="13" t="s">
        <v>54</v>
      </c>
      <c r="B16" s="57" t="s">
        <v>110</v>
      </c>
      <c r="C16" s="20">
        <f aca="true" t="shared" si="2" ref="C16:Z16">SUM(C17:C24)</f>
        <v>21235</v>
      </c>
      <c r="D16" s="20">
        <f t="shared" si="2"/>
        <v>629</v>
      </c>
      <c r="E16" s="20">
        <f t="shared" si="2"/>
        <v>29</v>
      </c>
      <c r="F16" s="20">
        <f t="shared" si="2"/>
        <v>11315306.5477</v>
      </c>
      <c r="G16" s="20">
        <f t="shared" si="2"/>
        <v>11285000.447160002</v>
      </c>
      <c r="H16" s="20">
        <f t="shared" si="2"/>
        <v>11188285.582619999</v>
      </c>
      <c r="I16" s="20">
        <f t="shared" si="2"/>
        <v>11167204.459530002</v>
      </c>
      <c r="J16" s="20">
        <f t="shared" si="2"/>
        <v>127020.96508</v>
      </c>
      <c r="K16" s="20">
        <f t="shared" si="2"/>
        <v>117795.98763</v>
      </c>
      <c r="L16" s="20">
        <f t="shared" si="2"/>
        <v>0</v>
      </c>
      <c r="M16" s="20">
        <f t="shared" si="2"/>
        <v>0</v>
      </c>
      <c r="N16" s="20">
        <f t="shared" si="2"/>
        <v>1541284.53733</v>
      </c>
      <c r="O16" s="20">
        <f t="shared" si="2"/>
        <v>1786492.997</v>
      </c>
      <c r="P16" s="20">
        <f t="shared" si="2"/>
        <v>127169.41122000001</v>
      </c>
      <c r="Q16" s="20">
        <f t="shared" si="2"/>
        <v>2386</v>
      </c>
      <c r="R16" s="20">
        <f t="shared" si="2"/>
        <v>6</v>
      </c>
      <c r="S16" s="20">
        <f t="shared" si="2"/>
        <v>0</v>
      </c>
      <c r="T16" s="20">
        <f t="shared" si="2"/>
        <v>35</v>
      </c>
      <c r="U16" s="20">
        <f t="shared" si="2"/>
        <v>7580.73694</v>
      </c>
      <c r="V16" s="20">
        <f t="shared" si="2"/>
        <v>7792</v>
      </c>
      <c r="W16" s="20">
        <f t="shared" si="2"/>
        <v>2887379.4438400003</v>
      </c>
      <c r="X16" s="20">
        <f t="shared" si="2"/>
        <v>27</v>
      </c>
      <c r="Y16" s="20">
        <f t="shared" si="2"/>
        <v>61538.91995</v>
      </c>
      <c r="Z16" s="20">
        <f t="shared" si="2"/>
        <v>8</v>
      </c>
    </row>
    <row r="17" spans="1:26" ht="12.75">
      <c r="A17" s="13" t="s">
        <v>111</v>
      </c>
      <c r="B17" s="58" t="s">
        <v>112</v>
      </c>
      <c r="C17" s="86">
        <f>'[1]Адм зав'!C17+'[1]адм ильин'!C17+'[1]адм кузнецк'!C17+'[1]адм куйб'!C17+'[1]адм ордж'!C17+'[1]адм центр'!C17+'[1]адм города'!C17+'[1]градострой'!C17+'[1]защита нас'!C17+'[1]кгк'!C17+'[1]кжкх'!C17+'[1]коин'!C17+'[1]коос'!C17+'[1]ксз'!C17+'[1]куми'!C17+'[1]снд'!C17+'[1]спорт'!C17+'[1]удкх'!C17+'[1]укс'!C17+'[1]культ'!C17+'[1]опека'!C17+'[1]утис'!C17+'[1]фин'!C17</f>
        <v>101</v>
      </c>
      <c r="D17" s="17" t="s">
        <v>52</v>
      </c>
      <c r="E17" s="17" t="s">
        <v>52</v>
      </c>
      <c r="F17" s="59">
        <f aca="true" t="shared" si="3" ref="F17:G24">SUM(H17,J17,L17)</f>
        <v>43388.155080000004</v>
      </c>
      <c r="G17" s="59">
        <f t="shared" si="3"/>
        <v>21576.89447</v>
      </c>
      <c r="H17" s="107">
        <f>'[1]Адм зав'!H17+'[1]адм ильин'!H17+'[1]адм кузнецк'!H17+'[1]адм куйб'!H17+'[1]адм ордж'!H17+'[1]адм центр'!H17+'[1]адм города'!H17+'[1]градострой'!H17+'[1]защита нас'!H17+'[1]кгк'!H17+'[1]кжкх'!H17+'[1]коин'!H17+'[1]коос'!H17+'[1]ксз'!H17+'[1]куми'!H17+'[1]снд'!H17+'[1]спорт'!H17+'[1]удкх'!H17+'[1]укс'!H17+'[1]культ'!H17+'[1]опека'!H17+'[1]утис'!H17+'[1]фин'!H17</f>
        <v>43366.335080000004</v>
      </c>
      <c r="I17" s="107">
        <f>'[1]Адм зав'!I17+'[1]адм ильин'!I17+'[1]адм кузнецк'!I17+'[1]адм куйб'!I17+'[1]адм ордж'!I17+'[1]адм центр'!I17+'[1]адм города'!I17+'[1]градострой'!I17+'[1]защита нас'!I17+'[1]кгк'!I17+'[1]кжкх'!I17+'[1]коин'!I17+'[1]коос'!I17+'[1]ксз'!I17+'[1]куми'!I17+'[1]снд'!I17+'[1]спорт'!I17+'[1]удкх'!I17+'[1]укс'!I17+'[1]культ'!I17+'[1]опека'!I17+'[1]утис'!I17+'[1]фин'!I17</f>
        <v>21567.26447</v>
      </c>
      <c r="J17" s="107">
        <f>'[1]Адм зав'!J17+'[1]адм ильин'!J17+'[1]адм кузнецк'!J17+'[1]адм куйб'!J17+'[1]адм ордж'!J17+'[1]адм центр'!J17+'[1]адм города'!J17+'[1]градострой'!J17+'[1]защита нас'!J17+'[1]кгк'!J17+'[1]кжкх'!J17+'[1]коин'!J17+'[1]коос'!J17+'[1]ксз'!J17+'[1]куми'!J17+'[1]снд'!J17+'[1]спорт'!J17+'[1]удкх'!J17+'[1]укс'!J17+'[1]культ'!J17+'[1]опека'!J17+'[1]утис'!J17+'[1]фин'!J17</f>
        <v>21.82</v>
      </c>
      <c r="K17" s="107">
        <f>'[1]Адм зав'!K17+'[1]адм ильин'!K17+'[1]адм кузнецк'!K17+'[1]адм куйб'!K17+'[1]адм ордж'!K17+'[1]адм центр'!K17+'[1]адм города'!K17+'[1]градострой'!K17+'[1]защита нас'!K17+'[1]кгк'!K17+'[1]кжкх'!K17+'[1]коин'!K17+'[1]коос'!K17+'[1]ксз'!K17+'[1]куми'!K17+'[1]снд'!K17+'[1]спорт'!K17+'[1]удкх'!K17+'[1]укс'!K17+'[1]культ'!K17+'[1]опека'!K17+'[1]утис'!K17+'[1]фин'!K17</f>
        <v>9.63</v>
      </c>
      <c r="L17" s="107">
        <f>'[1]Адм зав'!L17+'[1]адм ильин'!L17+'[1]адм кузнецк'!L17+'[1]адм куйб'!L17+'[1]адм ордж'!L17+'[1]адм центр'!L17+'[1]адм города'!L17+'[1]градострой'!L17+'[1]защита нас'!L17+'[1]кгк'!L17+'[1]кжкх'!L17+'[1]коин'!L17+'[1]коос'!L17+'[1]ксз'!L17+'[1]куми'!L17+'[1]снд'!L17+'[1]спорт'!L17+'[1]удкх'!L17+'[1]укс'!L17+'[1]культ'!L17+'[1]опека'!L17+'[1]утис'!L17+'[1]фин'!L17</f>
        <v>0</v>
      </c>
      <c r="M17" s="107">
        <f>'[1]Адм зав'!M17+'[1]адм ильин'!M17+'[1]адм кузнецк'!M17+'[1]адм куйб'!M17+'[1]адм ордж'!M17+'[1]адм центр'!M17+'[1]адм города'!M17+'[1]градострой'!M17+'[1]защита нас'!M17+'[1]кгк'!M17+'[1]кжкх'!M17+'[1]коин'!M17+'[1]коос'!M17+'[1]ксз'!M17+'[1]куми'!M17+'[1]снд'!M17+'[1]спорт'!M17+'[1]удкх'!M17+'[1]укс'!M17+'[1]культ'!M17+'[1]опека'!M17+'[1]утис'!M17+'[1]фин'!M17</f>
        <v>0</v>
      </c>
      <c r="N17" s="17" t="s">
        <v>52</v>
      </c>
      <c r="O17" s="17" t="s">
        <v>52</v>
      </c>
      <c r="P17" s="107">
        <f>'[1]Адм зав'!P17+'[1]адм ильин'!P17+'[1]адм кузнецк'!P17+'[1]адм куйб'!P17+'[1]адм ордж'!P17+'[1]адм центр'!P17+'[1]адм города'!P17+'[1]градострой'!P17+'[1]защита нас'!P17+'[1]кгк'!P17+'[1]кжкх'!P17+'[1]коин'!P17+'[1]коос'!P17+'[1]ксз'!P17+'[1]куми'!P17+'[1]снд'!P17+'[1]спорт'!P17+'[1]удкх'!P17+'[1]укс'!P17+'[1]культ'!P17+'[1]опека'!P17+'[1]утис'!P17+'[1]фин'!P17</f>
        <v>10717.489</v>
      </c>
      <c r="Q17" s="107">
        <f>'[1]Адм зав'!Q17+'[1]адм ильин'!Q17+'[1]адм кузнецк'!Q17+'[1]адм куйб'!Q17+'[1]адм ордж'!Q17+'[1]адм центр'!Q17+'[1]адм города'!Q17+'[1]градострой'!Q17+'[1]защита нас'!Q17+'[1]кгк'!Q17+'[1]кжкх'!Q17+'[1]коин'!Q17+'[1]коос'!Q17+'[1]ксз'!Q17+'[1]куми'!Q17+'[1]снд'!Q17+'[1]спорт'!Q17+'[1]удкх'!Q17+'[1]укс'!Q17+'[1]культ'!Q17+'[1]опека'!Q17+'[1]утис'!Q17+'[1]фин'!Q17</f>
        <v>757</v>
      </c>
      <c r="R17" s="107">
        <f>'[1]Адм зав'!R17+'[1]адм ильин'!R17+'[1]адм кузнецк'!R17+'[1]адм куйб'!R17+'[1]адм ордж'!R17+'[1]адм центр'!R17+'[1]адм города'!R17+'[1]градострой'!R17+'[1]защита нас'!R17+'[1]кгк'!R17+'[1]кжкх'!R17+'[1]коин'!R17+'[1]коос'!R17+'[1]ксз'!R17+'[1]куми'!R17+'[1]снд'!R17+'[1]спорт'!R17+'[1]удкх'!R17+'[1]укс'!R17+'[1]культ'!R17+'[1]опека'!R17+'[1]утис'!R17+'[1]фин'!R17</f>
        <v>0</v>
      </c>
      <c r="S17" s="107">
        <f>'[1]Адм зав'!S17+'[1]адм ильин'!S17+'[1]адм кузнецк'!S17+'[1]адм куйб'!S17+'[1]адм ордж'!S17+'[1]адм центр'!S17+'[1]адм города'!S17+'[1]градострой'!S17+'[1]защита нас'!S17+'[1]кгк'!S17+'[1]кжкх'!S17+'[1]коин'!S17+'[1]коос'!S17+'[1]ксз'!S17+'[1]куми'!S17+'[1]снд'!S17+'[1]спорт'!S17+'[1]удкх'!S17+'[1]укс'!S17+'[1]культ'!S17+'[1]опека'!S17+'[1]утис'!S17+'[1]фин'!S17</f>
        <v>0</v>
      </c>
      <c r="T17" s="107">
        <f>'[1]Адм зав'!T17+'[1]адм ильин'!T17+'[1]адм кузнецк'!T17+'[1]адм куйб'!T17+'[1]адм ордж'!T17+'[1]адм центр'!T17+'[1]адм города'!T17+'[1]градострой'!T17+'[1]защита нас'!T17+'[1]кгк'!T17+'[1]кжкх'!T17+'[1]коин'!T17+'[1]коос'!T17+'[1]ксз'!T17+'[1]куми'!T17+'[1]снд'!T17+'[1]спорт'!T17+'[1]удкх'!T17+'[1]укс'!T17+'[1]культ'!T17+'[1]опека'!T17+'[1]утис'!T17+'[1]фин'!T17</f>
        <v>0</v>
      </c>
      <c r="U17" s="107">
        <f>'[1]Адм зав'!U17+'[1]адм ильин'!U17+'[1]адм кузнецк'!U17+'[1]адм куйб'!U17+'[1]адм ордж'!U17+'[1]адм центр'!U17+'[1]адм города'!U17+'[1]градострой'!U17+'[1]защита нас'!U17+'[1]кгк'!U17+'[1]кжкх'!U17+'[1]коин'!U17+'[1]коос'!U17+'[1]ксз'!U17+'[1]куми'!U17+'[1]снд'!U17+'[1]спорт'!U17+'[1]удкх'!U17+'[1]укс'!U17+'[1]культ'!U17+'[1]опека'!U17+'[1]утис'!U17+'[1]фин'!U17</f>
        <v>0</v>
      </c>
      <c r="V17" s="107">
        <f>'[1]Адм зав'!V17+'[1]адм ильин'!V17+'[1]адм кузнецк'!V17+'[1]адм куйб'!V17+'[1]адм ордж'!V17+'[1]адм центр'!V17+'[1]адм города'!V17+'[1]градострой'!V17+'[1]защита нас'!V17+'[1]кгк'!V17+'[1]кжкх'!V17+'[1]коин'!V17+'[1]коос'!V17+'[1]ксз'!V17+'[1]куми'!V17+'[1]снд'!V17+'[1]спорт'!V17+'[1]удкх'!V17+'[1]укс'!V17+'[1]культ'!V17+'[1]опека'!V17+'[1]утис'!V17+'[1]фин'!V17</f>
        <v>566</v>
      </c>
      <c r="W17" s="107">
        <f>'[1]Адм зав'!W17+'[1]адм ильин'!W17+'[1]адм кузнецк'!W17+'[1]адм куйб'!W17+'[1]адм ордж'!W17+'[1]адм центр'!W17+'[1]адм города'!W17+'[1]градострой'!W17+'[1]защита нас'!W17+'[1]кгк'!W17+'[1]кжкх'!W17+'[1]коин'!W17+'[1]коос'!W17+'[1]ксз'!W17+'[1]куми'!W17+'[1]снд'!W17+'[1]спорт'!W17+'[1]удкх'!W17+'[1]укс'!W17+'[1]культ'!W17+'[1]опека'!W17+'[1]утис'!W17+'[1]фин'!W17</f>
        <v>15034.538</v>
      </c>
      <c r="X17" s="107">
        <f>'[1]Адм зав'!X17+'[1]адм ильин'!X17+'[1]адм кузнецк'!X17+'[1]адм куйб'!X17+'[1]адм ордж'!X17+'[1]адм центр'!X17+'[1]адм города'!X17+'[1]градострой'!X17+'[1]защита нас'!X17+'[1]кгк'!X17+'[1]кжкх'!X17+'[1]коин'!X17+'[1]коос'!X17+'[1]ксз'!X17+'[1]куми'!X17+'[1]снд'!X17+'[1]спорт'!X17+'[1]удкх'!X17+'[1]укс'!X17+'[1]культ'!X17+'[1]опека'!X17+'[1]утис'!X17+'[1]фин'!X17</f>
        <v>0</v>
      </c>
      <c r="Y17" s="107">
        <f>'[1]Адм зав'!Y17+'[1]адм ильин'!Y17+'[1]адм кузнецк'!Y17+'[1]адм куйб'!Y17+'[1]адм ордж'!Y17+'[1]адм центр'!Y17+'[1]адм города'!Y17+'[1]градострой'!Y17+'[1]защита нас'!Y17+'[1]кгк'!Y17+'[1]кжкх'!Y17+'[1]коин'!Y17+'[1]коос'!Y17+'[1]ксз'!Y17+'[1]куми'!Y17+'[1]снд'!Y17+'[1]спорт'!Y17+'[1]удкх'!Y17+'[1]укс'!Y17+'[1]культ'!Y17+'[1]опека'!Y17+'[1]утис'!Y17+'[1]фин'!Y17</f>
        <v>0</v>
      </c>
      <c r="Z17" s="107">
        <f>'[1]Адм зав'!Z17+'[1]адм ильин'!Z17+'[1]адм кузнецк'!Z17+'[1]адм куйб'!Z17+'[1]адм ордж'!Z17+'[1]адм центр'!Z17+'[1]адм города'!Z17+'[1]градострой'!Z17+'[1]защита нас'!Z17+'[1]кгк'!Z17+'[1]кжкх'!Z17+'[1]коин'!Z17+'[1]коос'!Z17+'[1]ксз'!Z17+'[1]куми'!Z17+'[1]снд'!Z17+'[1]спорт'!Z17+'[1]удкх'!Z17+'[1]укс'!Z17+'[1]культ'!Z17+'[1]опека'!Z17+'[1]утис'!Z17+'[1]фин'!Z17</f>
        <v>0</v>
      </c>
    </row>
    <row r="18" spans="1:26" ht="12.75">
      <c r="A18" s="13" t="s">
        <v>113</v>
      </c>
      <c r="B18" s="60" t="s">
        <v>114</v>
      </c>
      <c r="C18" s="86">
        <f>'[1]Адм зав'!C18+'[1]адм ильин'!C18+'[1]адм кузнецк'!C18+'[1]адм куйб'!C18+'[1]адм ордж'!C18+'[1]адм центр'!C18+'[1]адм города'!C18+'[1]градострой'!C18+'[1]защита нас'!C18+'[1]кгк'!C18+'[1]кжкх'!C18+'[1]коин'!C18+'[1]коос'!C18+'[1]ксз'!C18+'[1]куми'!C18+'[1]снд'!C18+'[1]спорт'!C18+'[1]удкх'!C18+'[1]укс'!C18+'[1]культ'!C18+'[1]опека'!C18+'[1]утис'!C18+'[1]фин'!C18</f>
        <v>13317</v>
      </c>
      <c r="D18" s="17" t="s">
        <v>52</v>
      </c>
      <c r="E18" s="17" t="s">
        <v>52</v>
      </c>
      <c r="F18" s="59">
        <f t="shared" si="3"/>
        <v>466624.94181</v>
      </c>
      <c r="G18" s="59">
        <f t="shared" si="3"/>
        <v>393963.28229000006</v>
      </c>
      <c r="H18" s="107">
        <f>'[1]Адм зав'!H18+'[1]адм ильин'!H18+'[1]адм кузнецк'!H18+'[1]адм куйб'!H18+'[1]адм ордж'!H18+'[1]адм центр'!H18+'[1]адм города'!H18+'[1]градострой'!H18+'[1]защита нас'!H18+'[1]кгк'!H18+'[1]кжкх'!H18+'[1]коин'!H18+'[1]коос'!H18+'[1]ксз'!H18+'[1]куми'!H18+'[1]снд'!H18+'[1]спорт'!H18+'[1]удкх'!H18+'[1]укс'!H18+'[1]культ'!H18+'[1]опека'!H18+'[1]утис'!H18+'[1]фин'!H18</f>
        <v>455183.51587999996</v>
      </c>
      <c r="I18" s="107">
        <f>'[1]Адм зав'!I18+'[1]адм ильин'!I18+'[1]адм кузнецк'!I18+'[1]адм куйб'!I18+'[1]адм ордж'!I18+'[1]адм центр'!I18+'[1]адм города'!I18+'[1]градострой'!I18+'[1]защита нас'!I18+'[1]кгк'!I18+'[1]кжкх'!I18+'[1]коин'!I18+'[1]коос'!I18+'[1]ксз'!I18+'[1]куми'!I18+'[1]снд'!I18+'[1]спорт'!I18+'[1]удкх'!I18+'[1]укс'!I18+'[1]культ'!I18+'[1]опека'!I18+'[1]утис'!I18+'[1]фин'!I18</f>
        <v>382640.45132000005</v>
      </c>
      <c r="J18" s="107">
        <f>'[1]Адм зав'!J18+'[1]адм ильин'!J18+'[1]адм кузнецк'!J18+'[1]адм куйб'!J18+'[1]адм ордж'!J18+'[1]адм центр'!J18+'[1]адм города'!J18+'[1]градострой'!J18+'[1]защита нас'!J18+'[1]кгк'!J18+'[1]кжкх'!J18+'[1]коин'!J18+'[1]коос'!J18+'[1]ксз'!J18+'[1]куми'!J18+'[1]снд'!J18+'[1]спорт'!J18+'[1]удкх'!J18+'[1]укс'!J18+'[1]культ'!J18+'[1]опека'!J18+'[1]утис'!J18+'[1]фин'!J18</f>
        <v>11441.425930000001</v>
      </c>
      <c r="K18" s="107">
        <f>'[1]Адм зав'!K18+'[1]адм ильин'!K18+'[1]адм кузнецк'!K18+'[1]адм куйб'!K18+'[1]адм ордж'!K18+'[1]адм центр'!K18+'[1]адм города'!K18+'[1]градострой'!K18+'[1]защита нас'!K18+'[1]кгк'!K18+'[1]кжкх'!K18+'[1]коин'!K18+'[1]коос'!K18+'[1]ксз'!K18+'[1]куми'!K18+'[1]снд'!K18+'[1]спорт'!K18+'[1]удкх'!K18+'[1]укс'!K18+'[1]культ'!K18+'[1]опека'!K18+'[1]утис'!K18+'[1]фин'!K18</f>
        <v>11322.830969999999</v>
      </c>
      <c r="L18" s="107">
        <f>'[1]Адм зав'!L18+'[1]адм ильин'!L18+'[1]адм кузнецк'!L18+'[1]адм куйб'!L18+'[1]адм ордж'!L18+'[1]адм центр'!L18+'[1]адм города'!L18+'[1]градострой'!L18+'[1]защита нас'!L18+'[1]кгк'!L18+'[1]кжкх'!L18+'[1]коин'!L18+'[1]коос'!L18+'[1]ксз'!L18+'[1]куми'!L18+'[1]снд'!L18+'[1]спорт'!L18+'[1]удкх'!L18+'[1]укс'!L18+'[1]культ'!L18+'[1]опека'!L18+'[1]утис'!L18+'[1]фин'!L18</f>
        <v>0</v>
      </c>
      <c r="M18" s="107">
        <f>'[1]Адм зав'!M18+'[1]адм ильин'!M18+'[1]адм кузнецк'!M18+'[1]адм куйб'!M18+'[1]адм ордж'!M18+'[1]адм центр'!M18+'[1]адм города'!M18+'[1]градострой'!M18+'[1]защита нас'!M18+'[1]кгк'!M18+'[1]кжкх'!M18+'[1]коин'!M18+'[1]коос'!M18+'[1]ксз'!M18+'[1]куми'!M18+'[1]снд'!M18+'[1]спорт'!M18+'[1]удкх'!M18+'[1]укс'!M18+'[1]культ'!M18+'[1]опека'!M18+'[1]утис'!M18+'[1]фин'!M18</f>
        <v>0</v>
      </c>
      <c r="N18" s="17" t="s">
        <v>52</v>
      </c>
      <c r="O18" s="17" t="s">
        <v>52</v>
      </c>
      <c r="P18" s="107">
        <f>'[1]Адм зав'!P18+'[1]адм ильин'!P18+'[1]адм кузнецк'!P18+'[1]адм куйб'!P18+'[1]адм ордж'!P18+'[1]адм центр'!P18+'[1]адм города'!P18+'[1]градострой'!P18+'[1]защита нас'!P18+'[1]кгк'!P18+'[1]кжкх'!P18+'[1]коин'!P18+'[1]коос'!P18+'[1]ксз'!P18+'[1]куми'!P18+'[1]снд'!P18+'[1]спорт'!P18+'[1]удкх'!P18+'[1]укс'!P18+'[1]культ'!P18+'[1]опека'!P18+'[1]утис'!P18+'[1]фин'!P18</f>
        <v>8451.179610000001</v>
      </c>
      <c r="Q18" s="107">
        <f>'[1]Адм зав'!Q18+'[1]адм ильин'!Q18+'[1]адм кузнецк'!Q18+'[1]адм куйб'!Q18+'[1]адм ордж'!Q18+'[1]адм центр'!Q18+'[1]адм города'!Q18+'[1]градострой'!Q18+'[1]защита нас'!Q18+'[1]кгк'!Q18+'[1]кжкх'!Q18+'[1]коин'!Q18+'[1]коос'!Q18+'[1]ксз'!Q18+'[1]куми'!Q18+'[1]снд'!Q18+'[1]спорт'!Q18+'[1]удкх'!Q18+'[1]укс'!Q18+'[1]культ'!Q18+'[1]опека'!Q18+'[1]утис'!Q18+'[1]фин'!Q18</f>
        <v>330</v>
      </c>
      <c r="R18" s="107">
        <f>'[1]Адм зав'!R18+'[1]адм ильин'!R18+'[1]адм кузнецк'!R18+'[1]адм куйб'!R18+'[1]адм ордж'!R18+'[1]адм центр'!R18+'[1]адм города'!R18+'[1]градострой'!R18+'[1]защита нас'!R18+'[1]кгк'!R18+'[1]кжкх'!R18+'[1]коин'!R18+'[1]коос'!R18+'[1]ксз'!R18+'[1]куми'!R18+'[1]снд'!R18+'[1]спорт'!R18+'[1]удкх'!R18+'[1]укс'!R18+'[1]культ'!R18+'[1]опека'!R18+'[1]утис'!R18+'[1]фин'!R18</f>
        <v>0</v>
      </c>
      <c r="S18" s="107">
        <f>'[1]Адм зав'!S18+'[1]адм ильин'!S18+'[1]адм кузнецк'!S18+'[1]адм куйб'!S18+'[1]адм ордж'!S18+'[1]адм центр'!S18+'[1]адм города'!S18+'[1]градострой'!S18+'[1]защита нас'!S18+'[1]кгк'!S18+'[1]кжкх'!S18+'[1]коин'!S18+'[1]коос'!S18+'[1]ксз'!S18+'[1]куми'!S18+'[1]снд'!S18+'[1]спорт'!S18+'[1]удкх'!S18+'[1]укс'!S18+'[1]культ'!S18+'[1]опека'!S18+'[1]утис'!S18+'[1]фин'!S18</f>
        <v>0</v>
      </c>
      <c r="T18" s="107">
        <f>'[1]Адм зав'!T18+'[1]адм ильин'!T18+'[1]адм кузнецк'!T18+'[1]адм куйб'!T18+'[1]адм ордж'!T18+'[1]адм центр'!T18+'[1]адм города'!T18+'[1]градострой'!T18+'[1]защита нас'!T18+'[1]кгк'!T18+'[1]кжкх'!T18+'[1]коин'!T18+'[1]коос'!T18+'[1]ксз'!T18+'[1]куми'!T18+'[1]снд'!T18+'[1]спорт'!T18+'[1]удкх'!T18+'[1]укс'!T18+'[1]культ'!T18+'[1]опека'!T18+'[1]утис'!T18+'[1]фин'!T18</f>
        <v>3</v>
      </c>
      <c r="U18" s="107">
        <f>'[1]Адм зав'!U18+'[1]адм ильин'!U18+'[1]адм кузнецк'!U18+'[1]адм куйб'!U18+'[1]адм ордж'!U18+'[1]адм центр'!U18+'[1]адм города'!U18+'[1]градострой'!U18+'[1]защита нас'!U18+'[1]кгк'!U18+'[1]кжкх'!U18+'[1]коин'!U18+'[1]коос'!U18+'[1]ксз'!U18+'[1]куми'!U18+'[1]снд'!U18+'[1]спорт'!U18+'[1]удкх'!U18+'[1]укс'!U18+'[1]культ'!U18+'[1]опека'!U18+'[1]утис'!U18+'[1]фин'!U18</f>
        <v>2.50494</v>
      </c>
      <c r="V18" s="107">
        <f>'[1]Адм зав'!V18+'[1]адм ильин'!V18+'[1]адм кузнецк'!V18+'[1]адм куйб'!V18+'[1]адм ордж'!V18+'[1]адм центр'!V18+'[1]адм города'!V18+'[1]градострой'!V18+'[1]защита нас'!V18+'[1]кгк'!V18+'[1]кжкх'!V18+'[1]коин'!V18+'[1]коос'!V18+'[1]ксз'!V18+'[1]куми'!V18+'[1]снд'!V18+'[1]спорт'!V18+'[1]удкх'!V18+'[1]укс'!V18+'[1]культ'!V18+'[1]опека'!V18+'[1]утис'!V18+'[1]фин'!V18</f>
        <v>5132</v>
      </c>
      <c r="W18" s="107">
        <f>'[1]Адм зав'!W18+'[1]адм ильин'!W18+'[1]адм кузнецк'!W18+'[1]адм куйб'!W18+'[1]адм ордж'!W18+'[1]адм центр'!W18+'[1]адм города'!W18+'[1]градострой'!W18+'[1]защита нас'!W18+'[1]кгк'!W18+'[1]кжкх'!W18+'[1]коин'!W18+'[1]коос'!W18+'[1]ксз'!W18+'[1]куми'!W18+'[1]снд'!W18+'[1]спорт'!W18+'[1]удкх'!W18+'[1]укс'!W18+'[1]культ'!W18+'[1]опека'!W18+'[1]утис'!W18+'[1]фин'!W18</f>
        <v>145335.69574</v>
      </c>
      <c r="X18" s="107">
        <f>'[1]Адм зав'!X18+'[1]адм ильин'!X18+'[1]адм кузнецк'!X18+'[1]адм куйб'!X18+'[1]адм ордж'!X18+'[1]адм центр'!X18+'[1]адм города'!X18+'[1]градострой'!X18+'[1]защита нас'!X18+'[1]кгк'!X18+'[1]кжкх'!X18+'[1]коин'!X18+'[1]коос'!X18+'[1]ксз'!X18+'[1]куми'!X18+'[1]снд'!X18+'[1]спорт'!X18+'[1]удкх'!X18+'[1]укс'!X18+'[1]культ'!X18+'[1]опека'!X18+'[1]утис'!X18+'[1]фин'!X18</f>
        <v>0</v>
      </c>
      <c r="Y18" s="107">
        <f>'[1]Адм зав'!Y18+'[1]адм ильин'!Y18+'[1]адм кузнецк'!Y18+'[1]адм куйб'!Y18+'[1]адм ордж'!Y18+'[1]адм центр'!Y18+'[1]адм города'!Y18+'[1]градострой'!Y18+'[1]защита нас'!Y18+'[1]кгк'!Y18+'[1]кжкх'!Y18+'[1]коин'!Y18+'[1]коос'!Y18+'[1]ксз'!Y18+'[1]куми'!Y18+'[1]снд'!Y18+'[1]спорт'!Y18+'[1]удкх'!Y18+'[1]укс'!Y18+'[1]культ'!Y18+'[1]опека'!Y18+'[1]утис'!Y18+'[1]фин'!Y18</f>
        <v>0</v>
      </c>
      <c r="Z18" s="107">
        <f>'[1]Адм зав'!Z18+'[1]адм ильин'!Z18+'[1]адм кузнецк'!Z18+'[1]адм куйб'!Z18+'[1]адм ордж'!Z18+'[1]адм центр'!Z18+'[1]адм города'!Z18+'[1]градострой'!Z18+'[1]защита нас'!Z18+'[1]кгк'!Z18+'[1]кжкх'!Z18+'[1]коин'!Z18+'[1]коос'!Z18+'[1]ксз'!Z18+'[1]куми'!Z18+'[1]снд'!Z18+'[1]спорт'!Z18+'[1]удкх'!Z18+'[1]укс'!Z18+'[1]культ'!Z18+'[1]опека'!Z18+'[1]утис'!Z18+'[1]фин'!Z18</f>
        <v>0</v>
      </c>
    </row>
    <row r="19" spans="1:26" ht="12.75">
      <c r="A19" s="13" t="s">
        <v>115</v>
      </c>
      <c r="B19" s="60" t="s">
        <v>116</v>
      </c>
      <c r="C19" s="86">
        <f>'[1]Адм зав'!C19+'[1]адм ильин'!C19+'[1]адм кузнецк'!C19+'[1]адм куйб'!C19+'[1]адм ордж'!C19+'[1]адм центр'!C19+'[1]адм города'!C19+'[1]градострой'!C19+'[1]защита нас'!C19+'[1]кгк'!C19+'[1]кжкх'!C19+'[1]коин'!C19+'[1]коос'!C19+'[1]ксз'!C19+'[1]куми'!C19+'[1]снд'!C19+'[1]спорт'!C19+'[1]удкх'!C19+'[1]укс'!C19+'[1]культ'!C19+'[1]опека'!C19+'[1]утис'!C19+'[1]фин'!C19</f>
        <v>4787</v>
      </c>
      <c r="D19" s="17" t="s">
        <v>52</v>
      </c>
      <c r="E19" s="17" t="s">
        <v>52</v>
      </c>
      <c r="F19" s="59">
        <f t="shared" si="3"/>
        <v>609606</v>
      </c>
      <c r="G19" s="59">
        <f t="shared" si="3"/>
        <v>551136</v>
      </c>
      <c r="H19" s="107">
        <f>'[1]Адм зав'!H19+'[1]адм ильин'!H19+'[1]адм кузнецк'!H19+'[1]адм куйб'!H19+'[1]адм ордж'!H19+'[1]адм центр'!H19+'[1]адм города'!H19+'[1]градострой'!H19+'[1]защита нас'!H19+'[1]кгк'!H19+'[1]кжкх'!H19+'[1]коин'!H19+'[1]коос'!H19+'[1]ксз'!H19+'[1]куми'!H19+'[1]снд'!H19+'[1]спорт'!H19+'[1]удкх'!H19+'[1]укс'!H19+'[1]культ'!H19+'[1]опека'!H19+'[1]утис'!H19+'[1]фин'!H19</f>
        <v>601341</v>
      </c>
      <c r="I19" s="107">
        <f>'[1]Адм зав'!I19+'[1]адм ильин'!I19+'[1]адм кузнецк'!I19+'[1]адм куйб'!I19+'[1]адм ордж'!I19+'[1]адм центр'!I19+'[1]адм города'!I19+'[1]градострой'!I19+'[1]защита нас'!I19+'[1]кгк'!I19+'[1]кжкх'!I19+'[1]коин'!I19+'[1]коос'!I19+'[1]ксз'!I19+'[1]куми'!I19+'[1]снд'!I19+'[1]спорт'!I19+'[1]удкх'!I19+'[1]укс'!I19+'[1]культ'!I19+'[1]опека'!I19+'[1]утис'!I19+'[1]фин'!I19</f>
        <v>542926</v>
      </c>
      <c r="J19" s="107">
        <f>'[1]Адм зав'!J19+'[1]адм ильин'!J19+'[1]адм кузнецк'!J19+'[1]адм куйб'!J19+'[1]адм ордж'!J19+'[1]адм центр'!J19+'[1]адм города'!J19+'[1]градострой'!J19+'[1]защита нас'!J19+'[1]кгк'!J19+'[1]кжкх'!J19+'[1]коин'!J19+'[1]коос'!J19+'[1]ксз'!J19+'[1]куми'!J19+'[1]снд'!J19+'[1]спорт'!J19+'[1]удкх'!J19+'[1]укс'!J19+'[1]культ'!J19+'[1]опека'!J19+'[1]утис'!J19+'[1]фин'!J19</f>
        <v>8265</v>
      </c>
      <c r="K19" s="107">
        <f>'[1]Адм зав'!K19+'[1]адм ильин'!K19+'[1]адм кузнецк'!K19+'[1]адм куйб'!K19+'[1]адм ордж'!K19+'[1]адм центр'!K19+'[1]адм города'!K19+'[1]градострой'!K19+'[1]защита нас'!K19+'[1]кгк'!K19+'[1]кжкх'!K19+'[1]коин'!K19+'[1]коос'!K19+'[1]ксз'!K19+'[1]куми'!K19+'[1]снд'!K19+'[1]спорт'!K19+'[1]удкх'!K19+'[1]укс'!K19+'[1]культ'!K19+'[1]опека'!K19+'[1]утис'!K19+'[1]фин'!K19</f>
        <v>8210</v>
      </c>
      <c r="L19" s="107">
        <f>'[1]Адм зав'!L19+'[1]адм ильин'!L19+'[1]адм кузнецк'!L19+'[1]адм куйб'!L19+'[1]адм ордж'!L19+'[1]адм центр'!L19+'[1]адм города'!L19+'[1]градострой'!L19+'[1]защита нас'!L19+'[1]кгк'!L19+'[1]кжкх'!L19+'[1]коин'!L19+'[1]коос'!L19+'[1]ксз'!L19+'[1]куми'!L19+'[1]снд'!L19+'[1]спорт'!L19+'[1]удкх'!L19+'[1]укс'!L19+'[1]культ'!L19+'[1]опека'!L19+'[1]утис'!L19+'[1]фин'!L19</f>
        <v>0</v>
      </c>
      <c r="M19" s="107">
        <f>'[1]Адм зав'!M19+'[1]адм ильин'!M19+'[1]адм кузнецк'!M19+'[1]адм куйб'!M19+'[1]адм ордж'!M19+'[1]адм центр'!M19+'[1]адм города'!M19+'[1]градострой'!M19+'[1]защита нас'!M19+'[1]кгк'!M19+'[1]кжкх'!M19+'[1]коин'!M19+'[1]коос'!M19+'[1]ксз'!M19+'[1]куми'!M19+'[1]снд'!M19+'[1]спорт'!M19+'[1]удкх'!M19+'[1]укс'!M19+'[1]культ'!M19+'[1]опека'!M19+'[1]утис'!M19+'[1]фин'!M19</f>
        <v>0</v>
      </c>
      <c r="N19" s="17" t="s">
        <v>52</v>
      </c>
      <c r="O19" s="17" t="s">
        <v>52</v>
      </c>
      <c r="P19" s="107">
        <f>'[1]Адм зав'!P19+'[1]адм ильин'!P19+'[1]адм кузнецк'!P19+'[1]адм куйб'!P19+'[1]адм ордж'!P19+'[1]адм центр'!P19+'[1]адм города'!P19+'[1]градострой'!P19+'[1]защита нас'!P19+'[1]кгк'!P19+'[1]кжкх'!P19+'[1]коин'!P19+'[1]коос'!P19+'[1]ксз'!P19+'[1]куми'!P19+'[1]снд'!P19+'[1]спорт'!P19+'[1]удкх'!P19+'[1]укс'!P19+'[1]культ'!P19+'[1]опека'!P19+'[1]утис'!P19+'[1]фин'!P19</f>
        <v>11117.72</v>
      </c>
      <c r="Q19" s="107">
        <f>'[1]Адм зав'!Q19+'[1]адм ильин'!Q19+'[1]адм кузнецк'!Q19+'[1]адм куйб'!Q19+'[1]адм ордж'!Q19+'[1]адм центр'!Q19+'[1]адм города'!Q19+'[1]градострой'!Q19+'[1]защита нас'!Q19+'[1]кгк'!Q19+'[1]кжкх'!Q19+'[1]коин'!Q19+'[1]коос'!Q19+'[1]ксз'!Q19+'[1]куми'!Q19+'[1]снд'!Q19+'[1]спорт'!Q19+'[1]удкх'!Q19+'[1]укс'!Q19+'[1]культ'!Q19+'[1]опека'!Q19+'[1]утис'!Q19+'[1]фин'!Q19</f>
        <v>763</v>
      </c>
      <c r="R19" s="107">
        <f>'[1]Адм зав'!R19+'[1]адм ильин'!R19+'[1]адм кузнецк'!R19+'[1]адм куйб'!R19+'[1]адм ордж'!R19+'[1]адм центр'!R19+'[1]адм города'!R19+'[1]градострой'!R19+'[1]защита нас'!R19+'[1]кгк'!R19+'[1]кжкх'!R19+'[1]коин'!R19+'[1]коос'!R19+'[1]ксз'!R19+'[1]куми'!R19+'[1]снд'!R19+'[1]спорт'!R19+'[1]удкх'!R19+'[1]укс'!R19+'[1]культ'!R19+'[1]опека'!R19+'[1]утис'!R19+'[1]фин'!R19</f>
        <v>0</v>
      </c>
      <c r="S19" s="107">
        <f>'[1]Адм зав'!S19+'[1]адм ильин'!S19+'[1]адм кузнецк'!S19+'[1]адм куйб'!S19+'[1]адм ордж'!S19+'[1]адм центр'!S19+'[1]адм города'!S19+'[1]градострой'!S19+'[1]защита нас'!S19+'[1]кгк'!S19+'[1]кжкх'!S19+'[1]коин'!S19+'[1]коос'!S19+'[1]ксз'!S19+'[1]куми'!S19+'[1]снд'!S19+'[1]спорт'!S19+'[1]удкх'!S19+'[1]укс'!S19+'[1]культ'!S19+'[1]опека'!S19+'[1]утис'!S19+'[1]фин'!S19</f>
        <v>0</v>
      </c>
      <c r="T19" s="107">
        <f>'[1]Адм зав'!T19+'[1]адм ильин'!T19+'[1]адм кузнецк'!T19+'[1]адм куйб'!T19+'[1]адм ордж'!T19+'[1]адм центр'!T19+'[1]адм города'!T19+'[1]градострой'!T19+'[1]защита нас'!T19+'[1]кгк'!T19+'[1]кжкх'!T19+'[1]коин'!T19+'[1]коос'!T19+'[1]ксз'!T19+'[1]куми'!T19+'[1]снд'!T19+'[1]спорт'!T19+'[1]удкх'!T19+'[1]укс'!T19+'[1]культ'!T19+'[1]опека'!T19+'[1]утис'!T19+'[1]фин'!T19</f>
        <v>0</v>
      </c>
      <c r="U19" s="107">
        <f>'[1]Адм зав'!U19+'[1]адм ильин'!U19+'[1]адм кузнецк'!U19+'[1]адм куйб'!U19+'[1]адм ордж'!U19+'[1]адм центр'!U19+'[1]адм города'!U19+'[1]градострой'!U19+'[1]защита нас'!U19+'[1]кгк'!U19+'[1]кжкх'!U19+'[1]коин'!U19+'[1]коос'!U19+'[1]ксз'!U19+'[1]куми'!U19+'[1]снд'!U19+'[1]спорт'!U19+'[1]удкх'!U19+'[1]укс'!U19+'[1]культ'!U19+'[1]опека'!U19+'[1]утис'!U19+'[1]фин'!U19</f>
        <v>0</v>
      </c>
      <c r="V19" s="107">
        <f>'[1]Адм зав'!V19+'[1]адм ильин'!V19+'[1]адм кузнецк'!V19+'[1]адм куйб'!V19+'[1]адм ордж'!V19+'[1]адм центр'!V19+'[1]адм города'!V19+'[1]градострой'!V19+'[1]защита нас'!V19+'[1]кгк'!V19+'[1]кжкх'!V19+'[1]коин'!V19+'[1]коос'!V19+'[1]ксз'!V19+'[1]куми'!V19+'[1]снд'!V19+'[1]спорт'!V19+'[1]удкх'!V19+'[1]укс'!V19+'[1]культ'!V19+'[1]опека'!V19+'[1]утис'!V19+'[1]фин'!V19</f>
        <v>1450</v>
      </c>
      <c r="W19" s="107">
        <f>'[1]Адм зав'!W19+'[1]адм ильин'!W19+'[1]адм кузнецк'!W19+'[1]адм куйб'!W19+'[1]адм ордж'!W19+'[1]адм центр'!W19+'[1]адм города'!W19+'[1]градострой'!W19+'[1]защита нас'!W19+'[1]кгк'!W19+'[1]кжкх'!W19+'[1]коин'!W19+'[1]коос'!W19+'[1]ксз'!W19+'[1]куми'!W19+'[1]снд'!W19+'[1]спорт'!W19+'[1]удкх'!W19+'[1]укс'!W19+'[1]культ'!W19+'[1]опека'!W19+'[1]утис'!W19+'[1]фин'!W19</f>
        <v>101869.53921999999</v>
      </c>
      <c r="X19" s="107">
        <f>'[1]Адм зав'!X19+'[1]адм ильин'!X19+'[1]адм кузнецк'!X19+'[1]адм куйб'!X19+'[1]адм ордж'!X19+'[1]адм центр'!X19+'[1]адм города'!X19+'[1]градострой'!X19+'[1]защита нас'!X19+'[1]кгк'!X19+'[1]кжкх'!X19+'[1]коин'!X19+'[1]коос'!X19+'[1]ксз'!X19+'[1]куми'!X19+'[1]снд'!X19+'[1]спорт'!X19+'[1]удкх'!X19+'[1]укс'!X19+'[1]культ'!X19+'[1]опека'!X19+'[1]утис'!X19+'[1]фин'!X19</f>
        <v>0</v>
      </c>
      <c r="Y19" s="107">
        <f>'[1]Адм зав'!Y19+'[1]адм ильин'!Y19+'[1]адм кузнецк'!Y19+'[1]адм куйб'!Y19+'[1]адм ордж'!Y19+'[1]адм центр'!Y19+'[1]адм города'!Y19+'[1]градострой'!Y19+'[1]защита нас'!Y19+'[1]кгк'!Y19+'[1]кжкх'!Y19+'[1]коин'!Y19+'[1]коос'!Y19+'[1]ксз'!Y19+'[1]куми'!Y19+'[1]снд'!Y19+'[1]спорт'!Y19+'[1]удкх'!Y19+'[1]укс'!Y19+'[1]культ'!Y19+'[1]опека'!Y19+'[1]утис'!Y19+'[1]фин'!Y19</f>
        <v>0</v>
      </c>
      <c r="Z19" s="107">
        <f>'[1]Адм зав'!Z19+'[1]адм ильин'!Z19+'[1]адм кузнецк'!Z19+'[1]адм куйб'!Z19+'[1]адм ордж'!Z19+'[1]адм центр'!Z19+'[1]адм города'!Z19+'[1]градострой'!Z19+'[1]защита нас'!Z19+'[1]кгк'!Z19+'[1]кжкх'!Z19+'[1]коин'!Z19+'[1]коос'!Z19+'[1]ксз'!Z19+'[1]куми'!Z19+'[1]снд'!Z19+'[1]спорт'!Z19+'[1]удкх'!Z19+'[1]укс'!Z19+'[1]культ'!Z19+'[1]опека'!Z19+'[1]утис'!Z19+'[1]фин'!Z19</f>
        <v>0</v>
      </c>
    </row>
    <row r="20" spans="1:26" ht="12.75">
      <c r="A20" s="13" t="s">
        <v>117</v>
      </c>
      <c r="B20" s="58" t="s">
        <v>118</v>
      </c>
      <c r="C20" s="86">
        <f>'[1]Адм зав'!C20+'[1]адм ильин'!C20+'[1]адм кузнецк'!C20+'[1]адм куйб'!C20+'[1]адм ордж'!C20+'[1]адм центр'!C20+'[1]адм города'!C20+'[1]градострой'!C20+'[1]защита нас'!C20+'[1]кгк'!C20+'[1]кжкх'!C20+'[1]коин'!C20+'[1]коос'!C20+'[1]ксз'!C20+'[1]куми'!C20+'[1]снд'!C20+'[1]спорт'!C20+'[1]удкх'!C20+'[1]укс'!C20+'[1]культ'!C20+'[1]опека'!C20+'[1]утис'!C20+'[1]фин'!C20</f>
        <v>1417</v>
      </c>
      <c r="D20" s="17" t="s">
        <v>52</v>
      </c>
      <c r="E20" s="17" t="s">
        <v>52</v>
      </c>
      <c r="F20" s="59">
        <f t="shared" si="3"/>
        <v>580362.9727299999</v>
      </c>
      <c r="G20" s="59">
        <f t="shared" si="3"/>
        <v>572550.7563400001</v>
      </c>
      <c r="H20" s="107">
        <f>'[1]Адм зав'!H20+'[1]адм ильин'!H20+'[1]адм кузнецк'!H20+'[1]адм куйб'!H20+'[1]адм ордж'!H20+'[1]адм центр'!H20+'[1]адм города'!H20+'[1]градострой'!H20+'[1]защита нас'!H20+'[1]кгк'!H20+'[1]кжкх'!H20+'[1]коин'!H20+'[1]коос'!H20+'[1]ксз'!H20+'[1]куми'!H20+'[1]снд'!H20+'[1]спорт'!H20+'[1]удкх'!H20+'[1]укс'!H20+'[1]культ'!H20+'[1]опека'!H20+'[1]утис'!H20+'[1]фин'!H20</f>
        <v>579759.23174</v>
      </c>
      <c r="I20" s="107">
        <f>'[1]Адм зав'!I20+'[1]адм ильин'!I20+'[1]адм кузнецк'!I20+'[1]адм куйб'!I20+'[1]адм ордж'!I20+'[1]адм центр'!I20+'[1]адм города'!I20+'[1]градострой'!I20+'[1]защита нас'!I20+'[1]кгк'!I20+'[1]кжкх'!I20+'[1]коин'!I20+'[1]коос'!I20+'[1]ксз'!I20+'[1]куми'!I20+'[1]снд'!I20+'[1]спорт'!I20+'[1]удкх'!I20+'[1]укс'!I20+'[1]культ'!I20+'[1]опека'!I20+'[1]утис'!I20+'[1]фин'!I20</f>
        <v>571954.45035</v>
      </c>
      <c r="J20" s="107">
        <f>'[1]Адм зав'!J20+'[1]адм ильин'!J20+'[1]адм кузнецк'!J20+'[1]адм куйб'!J20+'[1]адм ордж'!J20+'[1]адм центр'!J20+'[1]адм города'!J20+'[1]градострой'!J20+'[1]защита нас'!J20+'[1]кгк'!J20+'[1]кжкх'!J20+'[1]коин'!J20+'[1]коос'!J20+'[1]ксз'!J20+'[1]куми'!J20+'[1]снд'!J20+'[1]спорт'!J20+'[1]удкх'!J20+'[1]укс'!J20+'[1]культ'!J20+'[1]опека'!J20+'[1]утис'!J20+'[1]фин'!J20</f>
        <v>603.74099</v>
      </c>
      <c r="K20" s="107">
        <f>'[1]Адм зав'!K20+'[1]адм ильин'!K20+'[1]адм кузнецк'!K20+'[1]адм куйб'!K20+'[1]адм ордж'!K20+'[1]адм центр'!K20+'[1]адм города'!K20+'[1]градострой'!K20+'[1]защита нас'!K20+'[1]кгк'!K20+'[1]кжкх'!K20+'[1]коин'!K20+'[1]коос'!K20+'[1]ксз'!K20+'[1]куми'!K20+'[1]снд'!K20+'[1]спорт'!K20+'[1]удкх'!K20+'[1]укс'!K20+'[1]культ'!K20+'[1]опека'!K20+'[1]утис'!K20+'[1]фин'!K20</f>
        <v>596.30599</v>
      </c>
      <c r="L20" s="107">
        <f>'[1]Адм зав'!L20+'[1]адм ильин'!L20+'[1]адм кузнецк'!L20+'[1]адм куйб'!L20+'[1]адм ордж'!L20+'[1]адм центр'!L20+'[1]адм города'!L20+'[1]градострой'!L20+'[1]защита нас'!L20+'[1]кгк'!L20+'[1]кжкх'!L20+'[1]коин'!L20+'[1]коос'!L20+'[1]ксз'!L20+'[1]куми'!L20+'[1]снд'!L20+'[1]спорт'!L20+'[1]удкх'!L20+'[1]укс'!L20+'[1]культ'!L20+'[1]опека'!L20+'[1]утис'!L20+'[1]фин'!L20</f>
        <v>0</v>
      </c>
      <c r="M20" s="107">
        <f>'[1]Адм зав'!M20+'[1]адм ильин'!M20+'[1]адм кузнецк'!M20+'[1]адм куйб'!M20+'[1]адм ордж'!M20+'[1]адм центр'!M20+'[1]адм города'!M20+'[1]градострой'!M20+'[1]защита нас'!M20+'[1]кгк'!M20+'[1]кжкх'!M20+'[1]коин'!M20+'[1]коос'!M20+'[1]ксз'!M20+'[1]куми'!M20+'[1]снд'!M20+'[1]спорт'!M20+'[1]удкх'!M20+'[1]укс'!M20+'[1]культ'!M20+'[1]опека'!M20+'[1]утис'!M20+'[1]фин'!M20</f>
        <v>0</v>
      </c>
      <c r="N20" s="17" t="s">
        <v>52</v>
      </c>
      <c r="O20" s="17" t="s">
        <v>52</v>
      </c>
      <c r="P20" s="107">
        <f>'[1]Адм зав'!P20+'[1]адм ильин'!P20+'[1]адм кузнецк'!P20+'[1]адм куйб'!P20+'[1]адм ордж'!P20+'[1]адм центр'!P20+'[1]адм города'!P20+'[1]градострой'!P20+'[1]защита нас'!P20+'[1]кгк'!P20+'[1]кжкх'!P20+'[1]коин'!P20+'[1]коос'!P20+'[1]ксз'!P20+'[1]куми'!P20+'[1]снд'!P20+'[1]спорт'!P20+'[1]удкх'!P20+'[1]укс'!P20+'[1]культ'!P20+'[1]опека'!P20+'[1]утис'!P20+'[1]фин'!P20</f>
        <v>15063.516279999998</v>
      </c>
      <c r="Q20" s="107">
        <f>'[1]Адм зав'!Q20+'[1]адм ильин'!Q20+'[1]адм кузнецк'!Q20+'[1]адм куйб'!Q20+'[1]адм ордж'!Q20+'[1]адм центр'!Q20+'[1]адм города'!Q20+'[1]градострой'!Q20+'[1]защита нас'!Q20+'[1]кгк'!Q20+'[1]кжкх'!Q20+'[1]коин'!Q20+'[1]коос'!Q20+'[1]ксз'!Q20+'[1]куми'!Q20+'[1]снд'!Q20+'[1]спорт'!Q20+'[1]удкх'!Q20+'[1]укс'!Q20+'[1]культ'!Q20+'[1]опека'!Q20+'[1]утис'!Q20+'[1]фин'!Q20</f>
        <v>418</v>
      </c>
      <c r="R20" s="107">
        <f>'[1]Адм зав'!R20+'[1]адм ильин'!R20+'[1]адм кузнецк'!R20+'[1]адм куйб'!R20+'[1]адм ордж'!R20+'[1]адм центр'!R20+'[1]адм города'!R20+'[1]градострой'!R20+'[1]защита нас'!R20+'[1]кгк'!R20+'[1]кжкх'!R20+'[1]коин'!R20+'[1]коос'!R20+'[1]ксз'!R20+'[1]куми'!R20+'[1]снд'!R20+'[1]спорт'!R20+'[1]удкх'!R20+'[1]укс'!R20+'[1]культ'!R20+'[1]опека'!R20+'[1]утис'!R20+'[1]фин'!R20</f>
        <v>0</v>
      </c>
      <c r="S20" s="107">
        <f>'[1]Адм зав'!S20+'[1]адм ильин'!S20+'[1]адм кузнецк'!S20+'[1]адм куйб'!S20+'[1]адм ордж'!S20+'[1]адм центр'!S20+'[1]адм города'!S20+'[1]градострой'!S20+'[1]защита нас'!S20+'[1]кгк'!S20+'[1]кжкх'!S20+'[1]коин'!S20+'[1]коос'!S20+'[1]ксз'!S20+'[1]куми'!S20+'[1]снд'!S20+'[1]спорт'!S20+'[1]удкх'!S20+'[1]укс'!S20+'[1]культ'!S20+'[1]опека'!S20+'[1]утис'!S20+'[1]фин'!S20</f>
        <v>0</v>
      </c>
      <c r="T20" s="107">
        <f>'[1]Адм зав'!T20+'[1]адм ильин'!T20+'[1]адм кузнецк'!T20+'[1]адм куйб'!T20+'[1]адм ордж'!T20+'[1]адм центр'!T20+'[1]адм города'!T20+'[1]градострой'!T20+'[1]защита нас'!T20+'[1]кгк'!T20+'[1]кжкх'!T20+'[1]коин'!T20+'[1]коос'!T20+'[1]ксз'!T20+'[1]куми'!T20+'[1]снд'!T20+'[1]спорт'!T20+'[1]удкх'!T20+'[1]укс'!T20+'[1]культ'!T20+'[1]опека'!T20+'[1]утис'!T20+'[1]фин'!T20</f>
        <v>0</v>
      </c>
      <c r="U20" s="107">
        <f>'[1]Адм зав'!U20+'[1]адм ильин'!U20+'[1]адм кузнецк'!U20+'[1]адм куйб'!U20+'[1]адм ордж'!U20+'[1]адм центр'!U20+'[1]адм города'!U20+'[1]градострой'!U20+'[1]защита нас'!U20+'[1]кгк'!U20+'[1]кжкх'!U20+'[1]коин'!U20+'[1]коос'!U20+'[1]ксз'!U20+'[1]куми'!U20+'[1]снд'!U20+'[1]спорт'!U20+'[1]удкх'!U20+'[1]укс'!U20+'[1]культ'!U20+'[1]опека'!U20+'[1]утис'!U20+'[1]фин'!U20</f>
        <v>0</v>
      </c>
      <c r="V20" s="107">
        <f>'[1]Адм зав'!V20+'[1]адм ильин'!V20+'[1]адм кузнецк'!V20+'[1]адм куйб'!V20+'[1]адм ордж'!V20+'[1]адм центр'!V20+'[1]адм города'!V20+'[1]градострой'!V20+'[1]защита нас'!V20+'[1]кгк'!V20+'[1]кжкх'!V20+'[1]коин'!V20+'[1]коос'!V20+'[1]ксз'!V20+'[1]куми'!V20+'[1]снд'!V20+'[1]спорт'!V20+'[1]удкх'!V20+'[1]укс'!V20+'[1]культ'!V20+'[1]опека'!V20+'[1]утис'!V20+'[1]фин'!V20</f>
        <v>199</v>
      </c>
      <c r="W20" s="107">
        <f>'[1]Адм зав'!W20+'[1]адм ильин'!W20+'[1]адм кузнецк'!W20+'[1]адм куйб'!W20+'[1]адм ордж'!W20+'[1]адм центр'!W20+'[1]адм города'!W20+'[1]градострой'!W20+'[1]защита нас'!W20+'[1]кгк'!W20+'[1]кжкх'!W20+'[1]коин'!W20+'[1]коос'!W20+'[1]ксз'!W20+'[1]куми'!W20+'[1]снд'!W20+'[1]спорт'!W20+'[1]удкх'!W20+'[1]укс'!W20+'[1]культ'!W20+'[1]опека'!W20+'[1]утис'!W20+'[1]фин'!W20</f>
        <v>35395.775050000004</v>
      </c>
      <c r="X20" s="107">
        <f>'[1]Адм зав'!X20+'[1]адм ильин'!X20+'[1]адм кузнецк'!X20+'[1]адм куйб'!X20+'[1]адм ордж'!X20+'[1]адм центр'!X20+'[1]адм города'!X20+'[1]градострой'!X20+'[1]защита нас'!X20+'[1]кгк'!X20+'[1]кжкх'!X20+'[1]коин'!X20+'[1]коос'!X20+'[1]ксз'!X20+'[1]куми'!X20+'[1]снд'!X20+'[1]спорт'!X20+'[1]удкх'!X20+'[1]укс'!X20+'[1]культ'!X20+'[1]опека'!X20+'[1]утис'!X20+'[1]фин'!X20</f>
        <v>0</v>
      </c>
      <c r="Y20" s="107">
        <f>'[1]Адм зав'!Y20+'[1]адм ильин'!Y20+'[1]адм кузнецк'!Y20+'[1]адм куйб'!Y20+'[1]адм ордж'!Y20+'[1]адм центр'!Y20+'[1]адм города'!Y20+'[1]градострой'!Y20+'[1]защита нас'!Y20+'[1]кгк'!Y20+'[1]кжкх'!Y20+'[1]коин'!Y20+'[1]коос'!Y20+'[1]ксз'!Y20+'[1]куми'!Y20+'[1]снд'!Y20+'[1]спорт'!Y20+'[1]удкх'!Y20+'[1]укс'!Y20+'[1]культ'!Y20+'[1]опека'!Y20+'[1]утис'!Y20+'[1]фин'!Y20</f>
        <v>0</v>
      </c>
      <c r="Z20" s="107">
        <f>'[1]Адм зав'!Z20+'[1]адм ильин'!Z20+'[1]адм кузнецк'!Z20+'[1]адм куйб'!Z20+'[1]адм ордж'!Z20+'[1]адм центр'!Z20+'[1]адм города'!Z20+'[1]градострой'!Z20+'[1]защита нас'!Z20+'[1]кгк'!Z20+'[1]кжкх'!Z20+'[1]коин'!Z20+'[1]коос'!Z20+'[1]ксз'!Z20+'[1]куми'!Z20+'[1]снд'!Z20+'[1]спорт'!Z20+'[1]удкх'!Z20+'[1]укс'!Z20+'[1]культ'!Z20+'[1]опека'!Z20+'[1]утис'!Z20+'[1]фин'!Z20</f>
        <v>0</v>
      </c>
    </row>
    <row r="21" spans="1:26" ht="12.75">
      <c r="A21" s="13" t="s">
        <v>119</v>
      </c>
      <c r="B21" s="61" t="s">
        <v>120</v>
      </c>
      <c r="C21" s="86">
        <f>'[1]Адм зав'!C21+'[1]адм ильин'!C21+'[1]адм кузнецк'!C21+'[1]адм куйб'!C21+'[1]адм ордж'!C21+'[1]адм центр'!C21+'[1]адм города'!C21+'[1]градострой'!C21+'[1]защита нас'!C21+'[1]кгк'!C21+'[1]кжкх'!C21+'[1]коин'!C21+'[1]коос'!C21+'[1]ксз'!C21+'[1]куми'!C21+'[1]снд'!C21+'[1]спорт'!C21+'[1]удкх'!C21+'[1]укс'!C21+'[1]культ'!C21+'[1]опека'!C21+'[1]утис'!C21+'[1]фин'!C21</f>
        <v>801</v>
      </c>
      <c r="D21" s="86">
        <v>629</v>
      </c>
      <c r="E21" s="86">
        <v>29</v>
      </c>
      <c r="F21" s="59">
        <f t="shared" si="3"/>
        <v>9214276.58465</v>
      </c>
      <c r="G21" s="59">
        <f t="shared" si="3"/>
        <v>9375951.768960001</v>
      </c>
      <c r="H21" s="107">
        <f>'[1]Адм зав'!H21+'[1]адм ильин'!H21+'[1]адм кузнецк'!H21+'[1]адм куйб'!H21+'[1]адм ордж'!H21+'[1]адм центр'!H21+'[1]адм города'!H21+'[1]градострой'!H21+'[1]защита нас'!H21+'[1]кгк'!H21+'[1]кжкх'!H21+'[1]коин'!H21+'[1]коос'!H21+'[1]ксз'!H21+'[1]куми'!H21+'[1]снд'!H21+'[1]спорт'!H21+'[1]удкх'!H21+'[1]укс'!H21+'[1]культ'!H21+'[1]опека'!H21+'[1]утис'!H21+'[1]фин'!H21</f>
        <v>9211236.62449</v>
      </c>
      <c r="I21" s="107">
        <f>'[1]Адм зав'!I21+'[1]адм ильин'!I21+'[1]адм кузнецк'!I21+'[1]адм куйб'!I21+'[1]адм ордж'!I21+'[1]адм центр'!I21+'[1]адм города'!I21+'[1]градострой'!I21+'[1]защита нас'!I21+'[1]кгк'!I21+'[1]кжкх'!I21+'[1]коин'!I21+'[1]коос'!I21+'[1]ксз'!I21+'[1]куми'!I21+'[1]снд'!I21+'[1]спорт'!I21+'[1]удкх'!I21+'[1]укс'!I21+'[1]культ'!I21+'[1]опека'!I21+'[1]утис'!I21+'[1]фин'!I21</f>
        <v>9372932.62642</v>
      </c>
      <c r="J21" s="107">
        <f>'[1]Адм зав'!J21+'[1]адм ильин'!J21+'[1]адм кузнецк'!J21+'[1]адм куйб'!J21+'[1]адм ордж'!J21+'[1]адм центр'!J21+'[1]адм города'!J21+'[1]градострой'!J21+'[1]защита нас'!J21+'[1]кгк'!J21+'[1]кжкх'!J21+'[1]коин'!J21+'[1]коос'!J21+'[1]ксз'!J21+'[1]куми'!J21+'[1]снд'!J21+'[1]спорт'!J21+'[1]удкх'!J21+'[1]укс'!J21+'[1]культ'!J21+'[1]опека'!J21+'[1]утис'!J21+'[1]фин'!J21</f>
        <v>3039.9601599999996</v>
      </c>
      <c r="K21" s="107">
        <f>'[1]Адм зав'!K21+'[1]адм ильин'!K21+'[1]адм кузнецк'!K21+'[1]адм куйб'!K21+'[1]адм ордж'!K21+'[1]адм центр'!K21+'[1]адм города'!K21+'[1]градострой'!K21+'[1]защита нас'!K21+'[1]кгк'!K21+'[1]кжкх'!K21+'[1]коин'!K21+'[1]коос'!K21+'[1]ксз'!K21+'[1]куми'!K21+'[1]снд'!K21+'[1]спорт'!K21+'[1]удкх'!K21+'[1]укс'!K21+'[1]культ'!K21+'[1]опека'!K21+'[1]утис'!K21+'[1]фин'!K21</f>
        <v>3019.14254</v>
      </c>
      <c r="L21" s="107">
        <f>'[1]Адм зав'!L21+'[1]адм ильин'!L21+'[1]адм кузнецк'!L21+'[1]адм куйб'!L21+'[1]адм ордж'!L21+'[1]адм центр'!L21+'[1]адм города'!L21+'[1]градострой'!L21+'[1]защита нас'!L21+'[1]кгк'!L21+'[1]кжкх'!L21+'[1]коин'!L21+'[1]коос'!L21+'[1]ксз'!L21+'[1]куми'!L21+'[1]снд'!L21+'[1]спорт'!L21+'[1]удкх'!L21+'[1]укс'!L21+'[1]культ'!L21+'[1]опека'!L21+'[1]утис'!L21+'[1]фин'!L21</f>
        <v>0</v>
      </c>
      <c r="M21" s="107">
        <f>'[1]Адм зав'!M21+'[1]адм ильин'!M21+'[1]адм кузнецк'!M21+'[1]адм куйб'!M21+'[1]адм ордж'!M21+'[1]адм центр'!M21+'[1]адм города'!M21+'[1]градострой'!M21+'[1]защита нас'!M21+'[1]кгк'!M21+'[1]кжкх'!M21+'[1]коин'!M21+'[1]коос'!M21+'[1]ксз'!M21+'[1]куми'!M21+'[1]снд'!M21+'[1]спорт'!M21+'[1]удкх'!M21+'[1]укс'!M21+'[1]культ'!M21+'[1]опека'!M21+'[1]утис'!M21+'[1]фин'!M21</f>
        <v>0</v>
      </c>
      <c r="N21" s="107">
        <f>'[1]Адм зав'!N21+'[1]адм ильин'!N21+'[1]адм кузнецк'!N21+'[1]адм куйб'!N21+'[1]адм ордж'!N21+'[1]адм центр'!N21+'[1]адм города'!N21+'[1]градострой'!N21+'[1]защита нас'!N21+'[1]кгк'!N21+'[1]кжкх'!N21+'[1]коин'!N21+'[1]коос'!N21+'[1]ксз'!N21+'[1]куми'!N21+'[1]снд'!N21+'[1]спорт'!N21+'[1]удкх'!N21+'[1]укс'!N21+'[1]культ'!N21+'[1]опека'!N21+'[1]утис'!N21+'[1]фин'!N21</f>
        <v>1541284.53733</v>
      </c>
      <c r="O21" s="107">
        <f>'[1]Адм зав'!O21+'[1]адм ильин'!O21+'[1]адм кузнецк'!O21+'[1]адм куйб'!O21+'[1]адм ордж'!O21+'[1]адм центр'!O21+'[1]адм города'!O21+'[1]градострой'!O21+'[1]защита нас'!O21+'[1]кгк'!O21+'[1]кжкх'!O21+'[1]коин'!O21+'[1]коос'!O21+'[1]ксз'!O21+'[1]куми'!O21+'[1]снд'!O21+'[1]спорт'!O21+'[1]удкх'!O21+'[1]укс'!O21+'[1]культ'!O21+'[1]опека'!O21+'[1]утис'!O21+'[1]фин'!O21</f>
        <v>1786492.997</v>
      </c>
      <c r="P21" s="107">
        <f>'[1]Адм зав'!P21+'[1]адм ильин'!P21+'[1]адм кузнецк'!P21+'[1]адм куйб'!P21+'[1]адм ордж'!P21+'[1]адм центр'!P21+'[1]адм города'!P21+'[1]градострой'!P21+'[1]защита нас'!P21+'[1]кгк'!P21+'[1]кжкх'!P21+'[1]коин'!P21+'[1]коос'!P21+'[1]ксз'!P21+'[1]куми'!P21+'[1]снд'!P21+'[1]спорт'!P21+'[1]удкх'!P21+'[1]укс'!P21+'[1]культ'!P21+'[1]опека'!P21+'[1]утис'!P21+'[1]фин'!P21</f>
        <v>79473.87033</v>
      </c>
      <c r="Q21" s="107">
        <f>'[1]Адм зав'!Q21+'[1]адм ильин'!Q21+'[1]адм кузнецк'!Q21+'[1]адм куйб'!Q21+'[1]адм ордж'!Q21+'[1]адм центр'!Q21+'[1]адм города'!Q21+'[1]градострой'!Q21+'[1]защита нас'!Q21+'[1]кгк'!Q21+'[1]кжкх'!Q21+'[1]коин'!Q21+'[1]коос'!Q21+'[1]ксз'!Q21+'[1]куми'!Q21+'[1]снд'!Q21+'[1]спорт'!Q21+'[1]удкх'!Q21+'[1]укс'!Q21+'[1]культ'!Q21+'[1]опека'!Q21+'[1]утис'!Q21+'[1]фин'!Q21</f>
        <v>71</v>
      </c>
      <c r="R21" s="107">
        <f>'[1]Адм зав'!R21+'[1]адм ильин'!R21+'[1]адм кузнецк'!R21+'[1]адм куйб'!R21+'[1]адм ордж'!R21+'[1]адм центр'!R21+'[1]адм города'!R21+'[1]градострой'!R21+'[1]защита нас'!R21+'[1]кгк'!R21+'[1]кжкх'!R21+'[1]коин'!R21+'[1]коос'!R21+'[1]ксз'!R21+'[1]куми'!R21+'[1]снд'!R21+'[1]спорт'!R21+'[1]удкх'!R21+'[1]укс'!R21+'[1]культ'!R21+'[1]опека'!R21+'[1]утис'!R21+'[1]фин'!R21</f>
        <v>6</v>
      </c>
      <c r="S21" s="107">
        <f>'[1]Адм зав'!S21+'[1]адм ильин'!S21+'[1]адм кузнецк'!S21+'[1]адм куйб'!S21+'[1]адм ордж'!S21+'[1]адм центр'!S21+'[1]адм города'!S21+'[1]градострой'!S21+'[1]защита нас'!S21+'[1]кгк'!S21+'[1]кжкх'!S21+'[1]коин'!S21+'[1]коос'!S21+'[1]ксз'!S21+'[1]куми'!S21+'[1]снд'!S21+'[1]спорт'!S21+'[1]удкх'!S21+'[1]укс'!S21+'[1]культ'!S21+'[1]опека'!S21+'[1]утис'!S21+'[1]фин'!S21</f>
        <v>0</v>
      </c>
      <c r="T21" s="107">
        <f>'[1]Адм зав'!T21+'[1]адм ильин'!T21+'[1]адм кузнецк'!T21+'[1]адм куйб'!T21+'[1]адм ордж'!T21+'[1]адм центр'!T21+'[1]адм города'!T21+'[1]градострой'!T21+'[1]защита нас'!T21+'[1]кгк'!T21+'[1]кжкх'!T21+'[1]коин'!T21+'[1]коос'!T21+'[1]ксз'!T21+'[1]куми'!T21+'[1]снд'!T21+'[1]спорт'!T21+'[1]удкх'!T21+'[1]укс'!T21+'[1]культ'!T21+'[1]опека'!T21+'[1]утис'!T21+'[1]фин'!T21</f>
        <v>32</v>
      </c>
      <c r="U21" s="107">
        <f>'[1]Адм зав'!U21+'[1]адм ильин'!U21+'[1]адм кузнецк'!U21+'[1]адм куйб'!U21+'[1]адм ордж'!U21+'[1]адм центр'!U21+'[1]адм города'!U21+'[1]градострой'!U21+'[1]защита нас'!U21+'[1]кгк'!U21+'[1]кжкх'!U21+'[1]коин'!U21+'[1]коос'!U21+'[1]ксз'!U21+'[1]куми'!U21+'[1]снд'!U21+'[1]спорт'!U21+'[1]удкх'!U21+'[1]укс'!U21+'[1]культ'!U21+'[1]опека'!U21+'[1]утис'!U21+'[1]фин'!U21</f>
        <v>7578.232</v>
      </c>
      <c r="V21" s="107">
        <f>'[1]Адм зав'!V21+'[1]адм ильин'!V21+'[1]адм кузнецк'!V21+'[1]адм куйб'!V21+'[1]адм ордж'!V21+'[1]адм центр'!V21+'[1]адм города'!V21+'[1]градострой'!V21+'[1]защита нас'!V21+'[1]кгк'!V21+'[1]кжкх'!V21+'[1]коин'!V21+'[1]коос'!V21+'[1]ксз'!V21+'[1]куми'!V21+'[1]снд'!V21+'[1]спорт'!V21+'[1]удкх'!V21+'[1]укс'!V21+'[1]культ'!V21+'[1]опека'!V21+'[1]утис'!V21+'[1]фин'!V21</f>
        <v>325</v>
      </c>
      <c r="W21" s="107">
        <f>'[1]Адм зав'!W21+'[1]адм ильин'!W21+'[1]адм кузнецк'!W21+'[1]адм куйб'!W21+'[1]адм ордж'!W21+'[1]адм центр'!W21+'[1]адм города'!W21+'[1]градострой'!W21+'[1]защита нас'!W21+'[1]кгк'!W21+'[1]кжкх'!W21+'[1]коин'!W21+'[1]коос'!W21+'[1]ксз'!W21+'[1]куми'!W21+'[1]снд'!W21+'[1]спорт'!W21+'[1]удкх'!W21+'[1]укс'!W21+'[1]культ'!W21+'[1]опека'!W21+'[1]утис'!W21+'[1]фин'!W21</f>
        <v>2553157.8324</v>
      </c>
      <c r="X21" s="107">
        <f>'[1]Адм зав'!X21+'[1]адм ильин'!X21+'[1]адм кузнецк'!X21+'[1]адм куйб'!X21+'[1]адм ордж'!X21+'[1]адм центр'!X21+'[1]адм города'!X21+'[1]градострой'!X21+'[1]защита нас'!X21+'[1]кгк'!X21+'[1]кжкх'!X21+'[1]коин'!X21+'[1]коос'!X21+'[1]ксз'!X21+'[1]куми'!X21+'[1]снд'!X21+'[1]спорт'!X21+'[1]удкх'!X21+'[1]укс'!X21+'[1]культ'!X21+'[1]опека'!X21+'[1]утис'!X21+'[1]фин'!X21</f>
        <v>27</v>
      </c>
      <c r="Y21" s="107">
        <f>'[1]Адм зав'!Y21+'[1]адм ильин'!Y21+'[1]адм кузнецк'!Y21+'[1]адм куйб'!Y21+'[1]адм ордж'!Y21+'[1]адм центр'!Y21+'[1]адм города'!Y21+'[1]градострой'!Y21+'[1]защита нас'!Y21+'[1]кгк'!Y21+'[1]кжкх'!Y21+'[1]коин'!Y21+'[1]коос'!Y21+'[1]ксз'!Y21+'[1]куми'!Y21+'[1]снд'!Y21+'[1]спорт'!Y21+'[1]удкх'!Y21+'[1]укс'!Y21+'[1]культ'!Y21+'[1]опека'!Y21+'[1]утис'!Y21+'[1]фин'!Y21</f>
        <v>61538.91995</v>
      </c>
      <c r="Z21" s="107">
        <f>'[1]Адм зав'!Z21+'[1]адм ильин'!Z21+'[1]адм кузнецк'!Z21+'[1]адм куйб'!Z21+'[1]адм ордж'!Z21+'[1]адм центр'!Z21+'[1]адм города'!Z21+'[1]градострой'!Z21+'[1]защита нас'!Z21+'[1]кгк'!Z21+'[1]кжкх'!Z21+'[1]коин'!Z21+'[1]коос'!Z21+'[1]ксз'!Z21+'[1]куми'!Z21+'[1]снд'!Z21+'[1]спорт'!Z21+'[1]удкх'!Z21+'[1]укс'!Z21+'[1]культ'!Z21+'[1]опека'!Z21+'[1]утис'!Z21+'[1]фин'!Z21</f>
        <v>8</v>
      </c>
    </row>
    <row r="22" spans="1:26" ht="12.75">
      <c r="A22" s="13" t="s">
        <v>121</v>
      </c>
      <c r="B22" s="58" t="s">
        <v>122</v>
      </c>
      <c r="C22" s="86">
        <f>'[1]Адм зав'!C22+'[1]адм ильин'!C22+'[1]адм кузнецк'!C22+'[1]адм куйб'!C22+'[1]адм ордж'!C22+'[1]адм центр'!C22+'[1]адм города'!C22+'[1]градострой'!C22+'[1]защита нас'!C22+'[1]кгк'!C22+'[1]кжкх'!C22+'[1]коин'!C22+'[1]коос'!C22+'[1]ксз'!C22+'[1]куми'!C22+'[1]снд'!C22+'[1]спорт'!C22+'[1]удкх'!C22+'[1]укс'!C22+'[1]культ'!C22+'[1]опека'!C22+'[1]утис'!C22+'[1]фин'!C22</f>
        <v>504</v>
      </c>
      <c r="D22" s="17" t="s">
        <v>52</v>
      </c>
      <c r="E22" s="17" t="s">
        <v>52</v>
      </c>
      <c r="F22" s="59">
        <f t="shared" si="3"/>
        <v>342671.41331000003</v>
      </c>
      <c r="G22" s="59">
        <f t="shared" si="3"/>
        <v>312555.47251</v>
      </c>
      <c r="H22" s="107">
        <f>'[1]Адм зав'!H22+'[1]адм ильин'!H22+'[1]адм кузнецк'!H22+'[1]адм куйб'!H22+'[1]адм ордж'!H22+'[1]адм центр'!H22+'[1]адм города'!H22+'[1]градострой'!H22+'[1]защита нас'!H22+'[1]кгк'!H22+'[1]кжкх'!H22+'[1]коин'!H22+'[1]коос'!H22+'[1]ксз'!H22+'[1]куми'!H22+'[1]снд'!H22+'[1]спорт'!H22+'[1]удкх'!H22+'[1]укс'!H22+'[1]культ'!H22+'[1]опека'!H22+'[1]утис'!H22+'[1]фин'!H22</f>
        <v>239769.55531000003</v>
      </c>
      <c r="I22" s="107">
        <f>'[1]Адм зав'!I22+'[1]адм ильин'!I22+'[1]адм кузнецк'!I22+'[1]адм куйб'!I22+'[1]адм ордж'!I22+'[1]адм центр'!I22+'[1]адм города'!I22+'[1]градострой'!I22+'[1]защита нас'!I22+'[1]кгк'!I22+'[1]кжкх'!I22+'[1]коин'!I22+'[1]коос'!I22+'[1]ксз'!I22+'[1]куми'!I22+'[1]снд'!I22+'[1]спорт'!I22+'[1]удкх'!I22+'[1]укс'!I22+'[1]культ'!I22+'[1]опека'!I22+'[1]утис'!I22+'[1]фин'!I22</f>
        <v>218568.09437999997</v>
      </c>
      <c r="J22" s="107">
        <f>'[1]Адм зав'!J22+'[1]адм ильин'!J22+'[1]адм кузнецк'!J22+'[1]адм куйб'!J22+'[1]адм ордж'!J22+'[1]адм центр'!J22+'[1]адм города'!J22+'[1]градострой'!J22+'[1]защита нас'!J22+'[1]кгк'!J22+'[1]кжкх'!J22+'[1]коин'!J22+'[1]коос'!J22+'[1]ксз'!J22+'[1]куми'!J22+'[1]снд'!J22+'[1]спорт'!J22+'[1]удкх'!J22+'[1]укс'!J22+'[1]культ'!J22+'[1]опека'!J22+'[1]утис'!J22+'[1]фин'!J22</f>
        <v>102901.858</v>
      </c>
      <c r="K22" s="107">
        <f>'[1]Адм зав'!K22+'[1]адм ильин'!K22+'[1]адм кузнецк'!K22+'[1]адм куйб'!K22+'[1]адм ордж'!K22+'[1]адм центр'!K22+'[1]адм города'!K22+'[1]градострой'!K22+'[1]защита нас'!K22+'[1]кгк'!K22+'[1]кжкх'!K22+'[1]коин'!K22+'[1]коос'!K22+'[1]ксз'!K22+'[1]куми'!K22+'[1]снд'!K22+'[1]спорт'!K22+'[1]удкх'!K22+'[1]укс'!K22+'[1]культ'!K22+'[1]опека'!K22+'[1]утис'!K22+'[1]фин'!K22</f>
        <v>93987.37813</v>
      </c>
      <c r="L22" s="107">
        <f>'[1]Адм зав'!L22+'[1]адм ильин'!L22+'[1]адм кузнецк'!L22+'[1]адм куйб'!L22+'[1]адм ордж'!L22+'[1]адм центр'!L22+'[1]адм города'!L22+'[1]градострой'!L22+'[1]защита нас'!L22+'[1]кгк'!L22+'[1]кжкх'!L22+'[1]коин'!L22+'[1]коос'!L22+'[1]ксз'!L22+'[1]куми'!L22+'[1]снд'!L22+'[1]спорт'!L22+'[1]удкх'!L22+'[1]укс'!L22+'[1]культ'!L22+'[1]опека'!L22+'[1]утис'!L22+'[1]фин'!L22</f>
        <v>0</v>
      </c>
      <c r="M22" s="107">
        <f>'[1]Адм зав'!M22+'[1]адм ильин'!M22+'[1]адм кузнецк'!M22+'[1]адм куйб'!M22+'[1]адм ордж'!M22+'[1]адм центр'!M22+'[1]адм города'!M22+'[1]градострой'!M22+'[1]защита нас'!M22+'[1]кгк'!M22+'[1]кжкх'!M22+'[1]коин'!M22+'[1]коос'!M22+'[1]ксз'!M22+'[1]куми'!M22+'[1]снд'!M22+'[1]спорт'!M22+'[1]удкх'!M22+'[1]укс'!M22+'[1]культ'!M22+'[1]опека'!M22+'[1]утис'!M22+'[1]фин'!M22</f>
        <v>0</v>
      </c>
      <c r="N22" s="17" t="s">
        <v>52</v>
      </c>
      <c r="O22" s="17" t="s">
        <v>52</v>
      </c>
      <c r="P22" s="107">
        <f>'[1]Адм зав'!P22+'[1]адм ильин'!P22+'[1]адм кузнецк'!P22+'[1]адм куйб'!P22+'[1]адм ордж'!P22+'[1]адм центр'!P22+'[1]адм города'!P22+'[1]градострой'!P22+'[1]защита нас'!P22+'[1]кгк'!P22+'[1]кжкх'!P22+'[1]коин'!P22+'[1]коос'!P22+'[1]ксз'!P22+'[1]куми'!P22+'[1]снд'!P22+'[1]спорт'!P22+'[1]удкх'!P22+'[1]укс'!P22+'[1]культ'!P22+'[1]опека'!P22+'[1]утис'!P22+'[1]фин'!P22</f>
        <v>2247.33</v>
      </c>
      <c r="Q22" s="107">
        <f>'[1]Адм зав'!Q22+'[1]адм ильин'!Q22+'[1]адм кузнецк'!Q22+'[1]адм куйб'!Q22+'[1]адм ордж'!Q22+'[1]адм центр'!Q22+'[1]адм города'!Q22+'[1]градострой'!Q22+'[1]защита нас'!Q22+'[1]кгк'!Q22+'[1]кжкх'!Q22+'[1]коин'!Q22+'[1]коос'!Q22+'[1]ксз'!Q22+'[1]куми'!Q22+'[1]снд'!Q22+'[1]спорт'!Q22+'[1]удкх'!Q22+'[1]укс'!Q22+'[1]культ'!Q22+'[1]опека'!Q22+'[1]утис'!Q22+'[1]фин'!Q22</f>
        <v>44</v>
      </c>
      <c r="R22" s="107">
        <f>'[1]Адм зав'!R22+'[1]адм ильин'!R22+'[1]адм кузнецк'!R22+'[1]адм куйб'!R22+'[1]адм ордж'!R22+'[1]адм центр'!R22+'[1]адм города'!R22+'[1]градострой'!R22+'[1]защита нас'!R22+'[1]кгк'!R22+'[1]кжкх'!R22+'[1]коин'!R22+'[1]коос'!R22+'[1]ксз'!R22+'[1]куми'!R22+'[1]снд'!R22+'[1]спорт'!R22+'[1]удкх'!R22+'[1]укс'!R22+'[1]культ'!R22+'[1]опека'!R22+'[1]утис'!R22+'[1]фин'!R22</f>
        <v>0</v>
      </c>
      <c r="S22" s="107">
        <f>'[1]Адм зав'!S22+'[1]адм ильин'!S22+'[1]адм кузнецк'!S22+'[1]адм куйб'!S22+'[1]адм ордж'!S22+'[1]адм центр'!S22+'[1]адм города'!S22+'[1]градострой'!S22+'[1]защита нас'!S22+'[1]кгк'!S22+'[1]кжкх'!S22+'[1]коин'!S22+'[1]коос'!S22+'[1]ксз'!S22+'[1]куми'!S22+'[1]снд'!S22+'[1]спорт'!S22+'[1]удкх'!S22+'[1]укс'!S22+'[1]культ'!S22+'[1]опека'!S22+'[1]утис'!S22+'[1]фин'!S22</f>
        <v>0</v>
      </c>
      <c r="T22" s="107">
        <f>'[1]Адм зав'!T22+'[1]адм ильин'!T22+'[1]адм кузнецк'!T22+'[1]адм куйб'!T22+'[1]адм ордж'!T22+'[1]адм центр'!T22+'[1]адм города'!T22+'[1]градострой'!T22+'[1]защита нас'!T22+'[1]кгк'!T22+'[1]кжкх'!T22+'[1]коин'!T22+'[1]коос'!T22+'[1]ксз'!T22+'[1]куми'!T22+'[1]снд'!T22+'[1]спорт'!T22+'[1]удкх'!T22+'[1]укс'!T22+'[1]культ'!T22+'[1]опека'!T22+'[1]утис'!T22+'[1]фин'!T22</f>
        <v>0</v>
      </c>
      <c r="U22" s="107">
        <f>'[1]Адм зав'!U22+'[1]адм ильин'!U22+'[1]адм кузнецк'!U22+'[1]адм куйб'!U22+'[1]адм ордж'!U22+'[1]адм центр'!U22+'[1]адм города'!U22+'[1]градострой'!U22+'[1]защита нас'!U22+'[1]кгк'!U22+'[1]кжкх'!U22+'[1]коин'!U22+'[1]коос'!U22+'[1]ксз'!U22+'[1]куми'!U22+'[1]снд'!U22+'[1]спорт'!U22+'[1]удкх'!U22+'[1]укс'!U22+'[1]культ'!U22+'[1]опека'!U22+'[1]утис'!U22+'[1]фин'!U22</f>
        <v>0</v>
      </c>
      <c r="V22" s="107">
        <f>'[1]Адм зав'!V22+'[1]адм ильин'!V22+'[1]адм кузнецк'!V22+'[1]адм куйб'!V22+'[1]адм ордж'!V22+'[1]адм центр'!V22+'[1]адм города'!V22+'[1]градострой'!V22+'[1]защита нас'!V22+'[1]кгк'!V22+'[1]кжкх'!V22+'[1]коин'!V22+'[1]коос'!V22+'[1]ксз'!V22+'[1]куми'!V22+'[1]снд'!V22+'[1]спорт'!V22+'[1]удкх'!V22+'[1]укс'!V22+'[1]культ'!V22+'[1]опека'!V22+'[1]утис'!V22+'[1]фин'!V22</f>
        <v>11</v>
      </c>
      <c r="W22" s="107">
        <f>'[1]Адм зав'!W22+'[1]адм ильин'!W22+'[1]адм кузнецк'!W22+'[1]адм куйб'!W22+'[1]адм ордж'!W22+'[1]адм центр'!W22+'[1]адм города'!W22+'[1]градострой'!W22+'[1]защита нас'!W22+'[1]кгк'!W22+'[1]кжкх'!W22+'[1]коин'!W22+'[1]коос'!W22+'[1]ксз'!W22+'[1]куми'!W22+'[1]снд'!W22+'[1]спорт'!W22+'[1]удкх'!W22+'[1]укс'!W22+'[1]культ'!W22+'[1]опека'!W22+'[1]утис'!W22+'[1]фин'!W22</f>
        <v>7707.318799999999</v>
      </c>
      <c r="X22" s="107">
        <f>'[1]Адм зав'!X22+'[1]адм ильин'!X22+'[1]адм кузнецк'!X22+'[1]адм куйб'!X22+'[1]адм ордж'!X22+'[1]адм центр'!X22+'[1]адм города'!X22+'[1]градострой'!X22+'[1]защита нас'!X22+'[1]кгк'!X22+'[1]кжкх'!X22+'[1]коин'!X22+'[1]коос'!X22+'[1]ксз'!X22+'[1]куми'!X22+'[1]снд'!X22+'[1]спорт'!X22+'[1]удкх'!X22+'[1]укс'!X22+'[1]культ'!X22+'[1]опека'!X22+'[1]утис'!X22+'[1]фин'!X22</f>
        <v>0</v>
      </c>
      <c r="Y22" s="107">
        <f>'[1]Адм зав'!Y22+'[1]адм ильин'!Y22+'[1]адм кузнецк'!Y22+'[1]адм куйб'!Y22+'[1]адм ордж'!Y22+'[1]адм центр'!Y22+'[1]адм города'!Y22+'[1]градострой'!Y22+'[1]защита нас'!Y22+'[1]кгк'!Y22+'[1]кжкх'!Y22+'[1]коин'!Y22+'[1]коос'!Y22+'[1]ксз'!Y22+'[1]куми'!Y22+'[1]снд'!Y22+'[1]спорт'!Y22+'[1]удкх'!Y22+'[1]укс'!Y22+'[1]культ'!Y22+'[1]опека'!Y22+'[1]утис'!Y22+'[1]фин'!Y22</f>
        <v>0</v>
      </c>
      <c r="Z22" s="107">
        <f>'[1]Адм зав'!Z22+'[1]адм ильин'!Z22+'[1]адм кузнецк'!Z22+'[1]адм куйб'!Z22+'[1]адм ордж'!Z22+'[1]адм центр'!Z22+'[1]адм города'!Z22+'[1]градострой'!Z22+'[1]защита нас'!Z22+'[1]кгк'!Z22+'[1]кжкх'!Z22+'[1]коин'!Z22+'[1]коос'!Z22+'[1]ксз'!Z22+'[1]куми'!Z22+'[1]снд'!Z22+'[1]спорт'!Z22+'[1]удкх'!Z22+'[1]укс'!Z22+'[1]культ'!Z22+'[1]опека'!Z22+'[1]утис'!Z22+'[1]фин'!Z22</f>
        <v>0</v>
      </c>
    </row>
    <row r="23" spans="1:26" ht="12.75">
      <c r="A23" s="13" t="s">
        <v>123</v>
      </c>
      <c r="B23" s="62" t="s">
        <v>124</v>
      </c>
      <c r="C23" s="86">
        <f>'[1]Адм зав'!C23+'[1]адм ильин'!C23+'[1]адм кузнецк'!C23+'[1]адм куйб'!C23+'[1]адм ордж'!C23+'[1]адм центр'!C23+'[1]адм города'!C23+'[1]градострой'!C23+'[1]защита нас'!C23+'[1]кгк'!C23+'[1]кжкх'!C23+'[1]коин'!C23+'[1]коос'!C23+'[1]ксз'!C23+'[1]куми'!C23+'[1]снд'!C23+'[1]спорт'!C23+'[1]удкх'!C23+'[1]укс'!C23+'[1]культ'!C23+'[1]опека'!C23+'[1]утис'!C23+'[1]фин'!C23</f>
        <v>308</v>
      </c>
      <c r="D23" s="17" t="s">
        <v>52</v>
      </c>
      <c r="E23" s="17" t="s">
        <v>52</v>
      </c>
      <c r="F23" s="59">
        <f t="shared" si="3"/>
        <v>58376.480120000015</v>
      </c>
      <c r="G23" s="59">
        <f t="shared" si="3"/>
        <v>57266.27259</v>
      </c>
      <c r="H23" s="107">
        <f>'[1]Адм зав'!H23+'[1]адм ильин'!H23+'[1]адм кузнецк'!H23+'[1]адм куйб'!H23+'[1]адм ордж'!H23+'[1]адм центр'!H23+'[1]адм города'!H23+'[1]градострой'!H23+'[1]защита нас'!H23+'[1]кгк'!H23+'[1]кжкх'!H23+'[1]коин'!H23+'[1]коос'!H23+'[1]ксз'!H23+'[1]куми'!H23+'[1]снд'!H23+'[1]спорт'!H23+'[1]удкх'!H23+'[1]укс'!H23+'[1]культ'!H23+'[1]опека'!H23+'[1]утис'!H23+'[1]фин'!H23</f>
        <v>57629.32012000001</v>
      </c>
      <c r="I23" s="107">
        <f>'[1]Адм зав'!I23+'[1]адм ильин'!I23+'[1]адм кузнецк'!I23+'[1]адм куйб'!I23+'[1]адм ордж'!I23+'[1]адм центр'!I23+'[1]адм города'!I23+'[1]градострой'!I23+'[1]защита нас'!I23+'[1]кгк'!I23+'[1]кжкх'!I23+'[1]коин'!I23+'[1]коос'!I23+'[1]ксз'!I23+'[1]куми'!I23+'[1]снд'!I23+'[1]спорт'!I23+'[1]удкх'!I23+'[1]укс'!I23+'[1]культ'!I23+'[1]опека'!I23+'[1]утис'!I23+'[1]фин'!I23</f>
        <v>56615.57259</v>
      </c>
      <c r="J23" s="107">
        <f>'[1]Адм зав'!J23+'[1]адм ильин'!J23+'[1]адм кузнецк'!J23+'[1]адм куйб'!J23+'[1]адм ордж'!J23+'[1]адм центр'!J23+'[1]адм города'!J23+'[1]градострой'!J23+'[1]защита нас'!J23+'[1]кгк'!J23+'[1]кжкх'!J23+'[1]коин'!J23+'[1]коос'!J23+'[1]ксз'!J23+'[1]куми'!J23+'[1]снд'!J23+'[1]спорт'!J23+'[1]удкх'!J23+'[1]укс'!J23+'[1]культ'!J23+'[1]опека'!J23+'[1]утис'!J23+'[1]фин'!J23</f>
        <v>747.16</v>
      </c>
      <c r="K23" s="107">
        <f>'[1]Адм зав'!K23+'[1]адм ильин'!K23+'[1]адм кузнецк'!K23+'[1]адм куйб'!K23+'[1]адм ордж'!K23+'[1]адм центр'!K23+'[1]адм города'!K23+'[1]градострой'!K23+'[1]защита нас'!K23+'[1]кгк'!K23+'[1]кжкх'!K23+'[1]коин'!K23+'[1]коос'!K23+'[1]ксз'!K23+'[1]куми'!K23+'[1]снд'!K23+'[1]спорт'!K23+'[1]удкх'!K23+'[1]укс'!K23+'[1]культ'!K23+'[1]опека'!K23+'[1]утис'!K23+'[1]фин'!K23</f>
        <v>650.7</v>
      </c>
      <c r="L23" s="107">
        <f>'[1]Адм зав'!L23+'[1]адм ильин'!L23+'[1]адм кузнецк'!L23+'[1]адм куйб'!L23+'[1]адм ордж'!L23+'[1]адм центр'!L23+'[1]адм города'!L23+'[1]градострой'!L23+'[1]защита нас'!L23+'[1]кгк'!L23+'[1]кжкх'!L23+'[1]коин'!L23+'[1]коос'!L23+'[1]ксз'!L23+'[1]куми'!L23+'[1]снд'!L23+'[1]спорт'!L23+'[1]удкх'!L23+'[1]укс'!L23+'[1]культ'!L23+'[1]опека'!L23+'[1]утис'!L23+'[1]фин'!L23</f>
        <v>0</v>
      </c>
      <c r="M23" s="107">
        <f>'[1]Адм зав'!M23+'[1]адм ильин'!M23+'[1]адм кузнецк'!M23+'[1]адм куйб'!M23+'[1]адм ордж'!M23+'[1]адм центр'!M23+'[1]адм города'!M23+'[1]градострой'!M23+'[1]защита нас'!M23+'[1]кгк'!M23+'[1]кжкх'!M23+'[1]коин'!M23+'[1]коос'!M23+'[1]ксз'!M23+'[1]куми'!M23+'[1]снд'!M23+'[1]спорт'!M23+'[1]удкх'!M23+'[1]укс'!M23+'[1]культ'!M23+'[1]опека'!M23+'[1]утис'!M23+'[1]фин'!M23</f>
        <v>0</v>
      </c>
      <c r="N23" s="17" t="s">
        <v>52</v>
      </c>
      <c r="O23" s="17" t="s">
        <v>52</v>
      </c>
      <c r="P23" s="107">
        <f>'[1]Адм зав'!P23+'[1]адм ильин'!P23+'[1]адм кузнецк'!P23+'[1]адм куйб'!P23+'[1]адм ордж'!P23+'[1]адм центр'!P23+'[1]адм города'!P23+'[1]градострой'!P23+'[1]защита нас'!P23+'[1]кгк'!P23+'[1]кжкх'!P23+'[1]коин'!P23+'[1]коос'!P23+'[1]ксз'!P23+'[1]куми'!P23+'[1]снд'!P23+'[1]спорт'!P23+'[1]удкх'!P23+'[1]укс'!P23+'[1]культ'!P23+'[1]опека'!P23+'[1]утис'!P23+'[1]фин'!P23</f>
        <v>98.306</v>
      </c>
      <c r="Q23" s="107">
        <f>'[1]Адм зав'!Q23+'[1]адм ильин'!Q23+'[1]адм кузнецк'!Q23+'[1]адм куйб'!Q23+'[1]адм ордж'!Q23+'[1]адм центр'!Q23+'[1]адм города'!Q23+'[1]градострой'!Q23+'[1]защита нас'!Q23+'[1]кгк'!Q23+'[1]кжкх'!Q23+'[1]коин'!Q23+'[1]коос'!Q23+'[1]ксз'!Q23+'[1]куми'!Q23+'[1]снд'!Q23+'[1]спорт'!Q23+'[1]удкх'!Q23+'[1]укс'!Q23+'[1]культ'!Q23+'[1]опека'!Q23+'[1]утис'!Q23+'[1]фин'!Q23</f>
        <v>3</v>
      </c>
      <c r="R23" s="107">
        <f>'[1]Адм зав'!R23+'[1]адм ильин'!R23+'[1]адм кузнецк'!R23+'[1]адм куйб'!R23+'[1]адм ордж'!R23+'[1]адм центр'!R23+'[1]адм города'!R23+'[1]градострой'!R23+'[1]защита нас'!R23+'[1]кгк'!R23+'[1]кжкх'!R23+'[1]коин'!R23+'[1]коос'!R23+'[1]ксз'!R23+'[1]куми'!R23+'[1]снд'!R23+'[1]спорт'!R23+'[1]удкх'!R23+'[1]укс'!R23+'[1]культ'!R23+'[1]опека'!R23+'[1]утис'!R23+'[1]фин'!R23</f>
        <v>0</v>
      </c>
      <c r="S23" s="107">
        <f>'[1]Адм зав'!S23+'[1]адм ильин'!S23+'[1]адм кузнецк'!S23+'[1]адм куйб'!S23+'[1]адм ордж'!S23+'[1]адм центр'!S23+'[1]адм города'!S23+'[1]градострой'!S23+'[1]защита нас'!S23+'[1]кгк'!S23+'[1]кжкх'!S23+'[1]коин'!S23+'[1]коос'!S23+'[1]ксз'!S23+'[1]куми'!S23+'[1]снд'!S23+'[1]спорт'!S23+'[1]удкх'!S23+'[1]укс'!S23+'[1]культ'!S23+'[1]опека'!S23+'[1]утис'!S23+'[1]фин'!S23</f>
        <v>0</v>
      </c>
      <c r="T23" s="107">
        <f>'[1]Адм зав'!T23+'[1]адм ильин'!T23+'[1]адм кузнецк'!T23+'[1]адм куйб'!T23+'[1]адм ордж'!T23+'[1]адм центр'!T23+'[1]адм города'!T23+'[1]градострой'!T23+'[1]защита нас'!T23+'[1]кгк'!T23+'[1]кжкх'!T23+'[1]коин'!T23+'[1]коос'!T23+'[1]ксз'!T23+'[1]куми'!T23+'[1]снд'!T23+'[1]спорт'!T23+'[1]удкх'!T23+'[1]укс'!T23+'[1]культ'!T23+'[1]опека'!T23+'[1]утис'!T23+'[1]фин'!T23</f>
        <v>0</v>
      </c>
      <c r="U23" s="107">
        <f>'[1]Адм зав'!U23+'[1]адм ильин'!U23+'[1]адм кузнецк'!U23+'[1]адм куйб'!U23+'[1]адм ордж'!U23+'[1]адм центр'!U23+'[1]адм города'!U23+'[1]градострой'!U23+'[1]защита нас'!U23+'[1]кгк'!U23+'[1]кжкх'!U23+'[1]коин'!U23+'[1]коос'!U23+'[1]ксз'!U23+'[1]куми'!U23+'[1]снд'!U23+'[1]спорт'!U23+'[1]удкх'!U23+'[1]укс'!U23+'[1]культ'!U23+'[1]опека'!U23+'[1]утис'!U23+'[1]фин'!U23</f>
        <v>0</v>
      </c>
      <c r="V23" s="107">
        <f>'[1]Адм зав'!V23+'[1]адм ильин'!V23+'[1]адм кузнецк'!V23+'[1]адм куйб'!V23+'[1]адм ордж'!V23+'[1]адм центр'!V23+'[1]адм города'!V23+'[1]градострой'!V23+'[1]защита нас'!V23+'[1]кгк'!V23+'[1]кжкх'!V23+'[1]коин'!V23+'[1]коос'!V23+'[1]ксз'!V23+'[1]куми'!V23+'[1]снд'!V23+'[1]спорт'!V23+'[1]удкх'!V23+'[1]укс'!V23+'[1]культ'!V23+'[1]опека'!V23+'[1]утис'!V23+'[1]фин'!V23</f>
        <v>109</v>
      </c>
      <c r="W23" s="107">
        <f>'[1]Адм зав'!W23+'[1]адм ильин'!W23+'[1]адм кузнецк'!W23+'[1]адм куйб'!W23+'[1]адм ордж'!W23+'[1]адм центр'!W23+'[1]адм города'!W23+'[1]градострой'!W23+'[1]защита нас'!W23+'[1]кгк'!W23+'[1]кжкх'!W23+'[1]коин'!W23+'[1]коос'!W23+'[1]ксз'!W23+'[1]куми'!W23+'[1]снд'!W23+'[1]спорт'!W23+'[1]удкх'!W23+'[1]укс'!W23+'[1]культ'!W23+'[1]опека'!W23+'[1]утис'!W23+'[1]фин'!W23</f>
        <v>28878.744630000005</v>
      </c>
      <c r="X23" s="107">
        <f>'[1]Адм зав'!X23+'[1]адм ильин'!X23+'[1]адм кузнецк'!X23+'[1]адм куйб'!X23+'[1]адм ордж'!X23+'[1]адм центр'!X23+'[1]адм города'!X23+'[1]градострой'!X23+'[1]защита нас'!X23+'[1]кгк'!X23+'[1]кжкх'!X23+'[1]коин'!X23+'[1]коос'!X23+'[1]ксз'!X23+'[1]куми'!X23+'[1]снд'!X23+'[1]спорт'!X23+'[1]удкх'!X23+'[1]укс'!X23+'[1]культ'!X23+'[1]опека'!X23+'[1]утис'!X23+'[1]фин'!X23</f>
        <v>0</v>
      </c>
      <c r="Y23" s="107">
        <f>'[1]Адм зав'!Y23+'[1]адм ильин'!Y23+'[1]адм кузнецк'!Y23+'[1]адм куйб'!Y23+'[1]адм ордж'!Y23+'[1]адм центр'!Y23+'[1]адм города'!Y23+'[1]градострой'!Y23+'[1]защита нас'!Y23+'[1]кгк'!Y23+'[1]кжкх'!Y23+'[1]коин'!Y23+'[1]коос'!Y23+'[1]ксз'!Y23+'[1]куми'!Y23+'[1]снд'!Y23+'[1]спорт'!Y23+'[1]удкх'!Y23+'[1]укс'!Y23+'[1]культ'!Y23+'[1]опека'!Y23+'[1]утис'!Y23+'[1]фин'!Y23</f>
        <v>0</v>
      </c>
      <c r="Z23" s="107">
        <f>'[1]Адм зав'!Z23+'[1]адм ильин'!Z23+'[1]адм кузнецк'!Z23+'[1]адм куйб'!Z23+'[1]адм ордж'!Z23+'[1]адм центр'!Z23+'[1]адм города'!Z23+'[1]градострой'!Z23+'[1]защита нас'!Z23+'[1]кгк'!Z23+'[1]кжкх'!Z23+'[1]коин'!Z23+'[1]коос'!Z23+'[1]ксз'!Z23+'[1]куми'!Z23+'[1]снд'!Z23+'[1]спорт'!Z23+'[1]удкх'!Z23+'[1]укс'!Z23+'[1]культ'!Z23+'[1]опека'!Z23+'[1]утис'!Z23+'[1]фин'!Z23</f>
        <v>0</v>
      </c>
    </row>
    <row r="24" spans="1:26" ht="45">
      <c r="A24" s="13" t="s">
        <v>125</v>
      </c>
      <c r="B24" s="63" t="s">
        <v>126</v>
      </c>
      <c r="C24" s="86">
        <f>'[1]Адм зав'!C24+'[1]адм ильин'!C24+'[1]адм кузнецк'!C24+'[1]адм куйб'!C24+'[1]адм ордж'!C24+'[1]адм центр'!C24+'[1]адм города'!C24+'[1]градострой'!C24+'[1]защита нас'!C24+'[1]кгк'!C24+'[1]кжкх'!C24+'[1]коин'!C24+'[1]коос'!C24+'[1]ксз'!C24+'[1]куми'!C24+'[1]снд'!C24+'[1]спорт'!C24+'[1]удкх'!C24+'[1]укс'!C24+'[1]культ'!C24+'[1]опека'!C24+'[1]утис'!C24+'[1]фин'!C24</f>
        <v>0</v>
      </c>
      <c r="D24" s="17" t="s">
        <v>52</v>
      </c>
      <c r="E24" s="17" t="s">
        <v>52</v>
      </c>
      <c r="F24" s="59">
        <f t="shared" si="3"/>
        <v>0</v>
      </c>
      <c r="G24" s="59">
        <f t="shared" si="3"/>
        <v>0</v>
      </c>
      <c r="H24" s="107">
        <f>'[1]Адм зав'!H24+'[1]адм ильин'!H24+'[1]адм кузнецк'!H24+'[1]адм куйб'!H24+'[1]адм ордж'!H24+'[1]адм центр'!H24+'[1]адм города'!H24+'[1]градострой'!H24+'[1]защита нас'!H24+'[1]кгк'!H24+'[1]кжкх'!H24+'[1]коин'!H24+'[1]коос'!H24+'[1]ксз'!H24+'[1]куми'!H24+'[1]снд'!H24+'[1]спорт'!H24+'[1]удкх'!H24+'[1]укс'!H24+'[1]культ'!H24+'[1]опека'!H24+'[1]утис'!H24+'[1]фин'!H24</f>
        <v>0</v>
      </c>
      <c r="I24" s="107">
        <f>'[1]Адм зав'!I24+'[1]адм ильин'!I24+'[1]адм кузнецк'!I24+'[1]адм куйб'!I24+'[1]адм ордж'!I24+'[1]адм центр'!I24+'[1]адм города'!I24+'[1]градострой'!I24+'[1]защита нас'!I24+'[1]кгк'!I24+'[1]кжкх'!I24+'[1]коин'!I24+'[1]коос'!I24+'[1]ксз'!I24+'[1]куми'!I24+'[1]снд'!I24+'[1]спорт'!I24+'[1]удкх'!I24+'[1]укс'!I24+'[1]культ'!I24+'[1]опека'!I24+'[1]утис'!I24+'[1]фин'!I24</f>
        <v>0</v>
      </c>
      <c r="J24" s="107">
        <f>'[1]Адм зав'!J24+'[1]адм ильин'!J24+'[1]адм кузнецк'!J24+'[1]адм куйб'!J24+'[1]адм ордж'!J24+'[1]адм центр'!J24+'[1]адм города'!J24+'[1]градострой'!J24+'[1]защита нас'!J24+'[1]кгк'!J24+'[1]кжкх'!J24+'[1]коин'!J24+'[1]коос'!J24+'[1]ксз'!J24+'[1]куми'!J24+'[1]снд'!J24+'[1]спорт'!J24+'[1]удкх'!J24+'[1]укс'!J24+'[1]культ'!J24+'[1]опека'!J24+'[1]утис'!J24+'[1]фин'!J24</f>
        <v>0</v>
      </c>
      <c r="K24" s="107">
        <f>'[1]Адм зав'!K24+'[1]адм ильин'!K24+'[1]адм кузнецк'!K24+'[1]адм куйб'!K24+'[1]адм ордж'!K24+'[1]адм центр'!K24+'[1]адм города'!K24+'[1]градострой'!K24+'[1]защита нас'!K24+'[1]кгк'!K24+'[1]кжкх'!K24+'[1]коин'!K24+'[1]коос'!K24+'[1]ксз'!K24+'[1]куми'!K24+'[1]снд'!K24+'[1]спорт'!K24+'[1]удкх'!K24+'[1]укс'!K24+'[1]культ'!K24+'[1]опека'!K24+'[1]утис'!K24+'[1]фин'!K24</f>
        <v>0</v>
      </c>
      <c r="L24" s="107">
        <f>'[1]Адм зав'!L24+'[1]адм ильин'!L24+'[1]адм кузнецк'!L24+'[1]адм куйб'!L24+'[1]адм ордж'!L24+'[1]адм центр'!L24+'[1]адм города'!L24+'[1]градострой'!L24+'[1]защита нас'!L24+'[1]кгк'!L24+'[1]кжкх'!L24+'[1]коин'!L24+'[1]коос'!L24+'[1]ксз'!L24+'[1]куми'!L24+'[1]снд'!L24+'[1]спорт'!L24+'[1]удкх'!L24+'[1]укс'!L24+'[1]культ'!L24+'[1]опека'!L24+'[1]утис'!L24+'[1]фин'!L24</f>
        <v>0</v>
      </c>
      <c r="M24" s="107">
        <f>'[1]Адм зав'!M24+'[1]адм ильин'!M24+'[1]адм кузнецк'!M24+'[1]адм куйб'!M24+'[1]адм ордж'!M24+'[1]адм центр'!M24+'[1]адм города'!M24+'[1]градострой'!M24+'[1]защита нас'!M24+'[1]кгк'!M24+'[1]кжкх'!M24+'[1]коин'!M24+'[1]коос'!M24+'[1]ксз'!M24+'[1]куми'!M24+'[1]снд'!M24+'[1]спорт'!M24+'[1]удкх'!M24+'[1]укс'!M24+'[1]культ'!M24+'[1]опека'!M24+'[1]утис'!M24+'[1]фин'!M24</f>
        <v>0</v>
      </c>
      <c r="N24" s="17" t="s">
        <v>52</v>
      </c>
      <c r="O24" s="17" t="s">
        <v>52</v>
      </c>
      <c r="P24" s="107">
        <f>'[1]Адм зав'!P24+'[1]адм ильин'!P24+'[1]адм кузнецк'!P24+'[1]адм куйб'!P24+'[1]адм ордж'!P24+'[1]адм центр'!P24+'[1]адм города'!P24+'[1]градострой'!P24+'[1]защита нас'!P24+'[1]кгк'!P24+'[1]кжкх'!P24+'[1]коин'!P24+'[1]коос'!P24+'[1]ксз'!P24+'[1]куми'!P24+'[1]снд'!P24+'[1]спорт'!P24+'[1]удкх'!P24+'[1]укс'!P24+'[1]культ'!P24+'[1]опека'!P24+'[1]утис'!P24+'[1]фин'!P24</f>
        <v>0</v>
      </c>
      <c r="Q24" s="107">
        <f>'[1]Адм зав'!Q24+'[1]адм ильин'!Q24+'[1]адм кузнецк'!Q24+'[1]адм куйб'!Q24+'[1]адм ордж'!Q24+'[1]адм центр'!Q24+'[1]адм города'!Q24+'[1]градострой'!Q24+'[1]защита нас'!Q24+'[1]кгк'!Q24+'[1]кжкх'!Q24+'[1]коин'!Q24+'[1]коос'!Q24+'[1]ксз'!Q24+'[1]куми'!Q24+'[1]снд'!Q24+'[1]спорт'!Q24+'[1]удкх'!Q24+'[1]укс'!Q24+'[1]культ'!Q24+'[1]опека'!Q24+'[1]утис'!Q24+'[1]фин'!Q24</f>
        <v>0</v>
      </c>
      <c r="R24" s="107">
        <f>'[1]Адм зав'!R24+'[1]адм ильин'!R24+'[1]адм кузнецк'!R24+'[1]адм куйб'!R24+'[1]адм ордж'!R24+'[1]адм центр'!R24+'[1]адм города'!R24+'[1]градострой'!R24+'[1]защита нас'!R24+'[1]кгк'!R24+'[1]кжкх'!R24+'[1]коин'!R24+'[1]коос'!R24+'[1]ксз'!R24+'[1]куми'!R24+'[1]снд'!R24+'[1]спорт'!R24+'[1]удкх'!R24+'[1]укс'!R24+'[1]культ'!R24+'[1]опека'!R24+'[1]утис'!R24+'[1]фин'!R24</f>
        <v>0</v>
      </c>
      <c r="S24" s="107">
        <f>'[1]Адм зав'!S24+'[1]адм ильин'!S24+'[1]адм кузнецк'!S24+'[1]адм куйб'!S24+'[1]адм ордж'!S24+'[1]адм центр'!S24+'[1]адм города'!S24+'[1]градострой'!S24+'[1]защита нас'!S24+'[1]кгк'!S24+'[1]кжкх'!S24+'[1]коин'!S24+'[1]коос'!S24+'[1]ксз'!S24+'[1]куми'!S24+'[1]снд'!S24+'[1]спорт'!S24+'[1]удкх'!S24+'[1]укс'!S24+'[1]культ'!S24+'[1]опека'!S24+'[1]утис'!S24+'[1]фин'!S24</f>
        <v>0</v>
      </c>
      <c r="T24" s="107">
        <f>'[1]Адм зав'!T24+'[1]адм ильин'!T24+'[1]адм кузнецк'!T24+'[1]адм куйб'!T24+'[1]адм ордж'!T24+'[1]адм центр'!T24+'[1]адм города'!T24+'[1]градострой'!T24+'[1]защита нас'!T24+'[1]кгк'!T24+'[1]кжкх'!T24+'[1]коин'!T24+'[1]коос'!T24+'[1]ксз'!T24+'[1]куми'!T24+'[1]снд'!T24+'[1]спорт'!T24+'[1]удкх'!T24+'[1]укс'!T24+'[1]культ'!T24+'[1]опека'!T24+'[1]утис'!T24+'[1]фин'!T24</f>
        <v>0</v>
      </c>
      <c r="U24" s="107">
        <f>'[1]Адм зав'!U24+'[1]адм ильин'!U24+'[1]адм кузнецк'!U24+'[1]адм куйб'!U24+'[1]адм ордж'!U24+'[1]адм центр'!U24+'[1]адм города'!U24+'[1]градострой'!U24+'[1]защита нас'!U24+'[1]кгк'!U24+'[1]кжкх'!U24+'[1]коин'!U24+'[1]коос'!U24+'[1]ксз'!U24+'[1]куми'!U24+'[1]снд'!U24+'[1]спорт'!U24+'[1]удкх'!U24+'[1]укс'!U24+'[1]культ'!U24+'[1]опека'!U24+'[1]утис'!U24+'[1]фин'!U24</f>
        <v>0</v>
      </c>
      <c r="V24" s="107">
        <f>'[1]Адм зав'!V24+'[1]адм ильин'!V24+'[1]адм кузнецк'!V24+'[1]адм куйб'!V24+'[1]адм ордж'!V24+'[1]адм центр'!V24+'[1]адм города'!V24+'[1]градострой'!V24+'[1]защита нас'!V24+'[1]кгк'!V24+'[1]кжкх'!V24+'[1]коин'!V24+'[1]коос'!V24+'[1]ксз'!V24+'[1]куми'!V24+'[1]снд'!V24+'[1]спорт'!V24+'[1]удкх'!V24+'[1]укс'!V24+'[1]культ'!V24+'[1]опека'!V24+'[1]утис'!V24+'[1]фин'!V24</f>
        <v>0</v>
      </c>
      <c r="W24" s="107">
        <f>'[1]Адм зав'!W24+'[1]адм ильин'!W24+'[1]адм кузнецк'!W24+'[1]адм куйб'!W24+'[1]адм ордж'!W24+'[1]адм центр'!W24+'[1]адм города'!W24+'[1]градострой'!W24+'[1]защита нас'!W24+'[1]кгк'!W24+'[1]кжкх'!W24+'[1]коин'!W24+'[1]коос'!W24+'[1]ксз'!W24+'[1]куми'!W24+'[1]снд'!W24+'[1]спорт'!W24+'[1]удкх'!W24+'[1]укс'!W24+'[1]культ'!W24+'[1]опека'!W24+'[1]утис'!W24+'[1]фин'!W24</f>
        <v>0</v>
      </c>
      <c r="X24" s="107">
        <f>'[1]Адм зав'!X24+'[1]адм ильин'!X24+'[1]адм кузнецк'!X24+'[1]адм куйб'!X24+'[1]адм ордж'!X24+'[1]адм центр'!X24+'[1]адм города'!X24+'[1]градострой'!X24+'[1]защита нас'!X24+'[1]кгк'!X24+'[1]кжкх'!X24+'[1]коин'!X24+'[1]коос'!X24+'[1]ксз'!X24+'[1]куми'!X24+'[1]снд'!X24+'[1]спорт'!X24+'[1]удкх'!X24+'[1]укс'!X24+'[1]культ'!X24+'[1]опека'!X24+'[1]утис'!X24+'[1]фин'!X24</f>
        <v>0</v>
      </c>
      <c r="Y24" s="107">
        <f>'[1]Адм зав'!Y24+'[1]адм ильин'!Y24+'[1]адм кузнецк'!Y24+'[1]адм куйб'!Y24+'[1]адм ордж'!Y24+'[1]адм центр'!Y24+'[1]адм города'!Y24+'[1]градострой'!Y24+'[1]защита нас'!Y24+'[1]кгк'!Y24+'[1]кжкх'!Y24+'[1]коин'!Y24+'[1]коос'!Y24+'[1]ксз'!Y24+'[1]куми'!Y24+'[1]снд'!Y24+'[1]спорт'!Y24+'[1]удкх'!Y24+'[1]укс'!Y24+'[1]культ'!Y24+'[1]опека'!Y24+'[1]утис'!Y24+'[1]фин'!Y24</f>
        <v>0</v>
      </c>
      <c r="Z24" s="107">
        <f>'[1]Адм зав'!Z24+'[1]адм ильин'!Z24+'[1]адм кузнецк'!Z24+'[1]адм куйб'!Z24+'[1]адм ордж'!Z24+'[1]адм центр'!Z24+'[1]адм города'!Z24+'[1]градострой'!Z24+'[1]защита нас'!Z24+'[1]кгк'!Z24+'[1]кжкх'!Z24+'[1]коин'!Z24+'[1]коос'!Z24+'[1]ксз'!Z24+'[1]куми'!Z24+'[1]снд'!Z24+'[1]спорт'!Z24+'[1]удкх'!Z24+'[1]укс'!Z24+'[1]культ'!Z24+'[1]опека'!Z24+'[1]утис'!Z24+'[1]фин'!Z24</f>
        <v>0</v>
      </c>
    </row>
    <row r="25" spans="1:26" ht="12.75">
      <c r="A25" s="48" t="s">
        <v>104</v>
      </c>
      <c r="B25" s="64" t="s">
        <v>127</v>
      </c>
      <c r="C25" s="65">
        <f aca="true" t="shared" si="4" ref="C25:Z25">SUM(C11,C16)</f>
        <v>23963</v>
      </c>
      <c r="D25" s="65">
        <f t="shared" si="4"/>
        <v>2433</v>
      </c>
      <c r="E25" s="65">
        <f t="shared" si="4"/>
        <v>40</v>
      </c>
      <c r="F25" s="65">
        <f t="shared" si="4"/>
        <v>12614965.89296</v>
      </c>
      <c r="G25" s="65">
        <f t="shared" si="4"/>
        <v>13698213.845270002</v>
      </c>
      <c r="H25" s="65">
        <f t="shared" si="4"/>
        <v>12477550.407879999</v>
      </c>
      <c r="I25" s="65">
        <f t="shared" si="4"/>
        <v>13572555.407640003</v>
      </c>
      <c r="J25" s="65">
        <f t="shared" si="4"/>
        <v>137415.48507999998</v>
      </c>
      <c r="K25" s="65">
        <f t="shared" si="4"/>
        <v>125658.43763</v>
      </c>
      <c r="L25" s="65">
        <f t="shared" si="4"/>
        <v>0</v>
      </c>
      <c r="M25" s="65">
        <f t="shared" si="4"/>
        <v>0</v>
      </c>
      <c r="N25" s="65">
        <f t="shared" si="4"/>
        <v>1780018.20238</v>
      </c>
      <c r="O25" s="65">
        <f t="shared" si="4"/>
        <v>2342687.117</v>
      </c>
      <c r="P25" s="65">
        <f t="shared" si="4"/>
        <v>345808.92626</v>
      </c>
      <c r="Q25" s="65">
        <f t="shared" si="4"/>
        <v>3108</v>
      </c>
      <c r="R25" s="65">
        <f t="shared" si="4"/>
        <v>10</v>
      </c>
      <c r="S25" s="65">
        <f t="shared" si="4"/>
        <v>0</v>
      </c>
      <c r="T25" s="65">
        <f t="shared" si="4"/>
        <v>55</v>
      </c>
      <c r="U25" s="65">
        <f t="shared" si="4"/>
        <v>7646.895939999999</v>
      </c>
      <c r="V25" s="65">
        <f t="shared" si="4"/>
        <v>8416</v>
      </c>
      <c r="W25" s="65">
        <f t="shared" si="4"/>
        <v>2982903.1128700003</v>
      </c>
      <c r="X25" s="65">
        <f t="shared" si="4"/>
        <v>27</v>
      </c>
      <c r="Y25" s="65">
        <f t="shared" si="4"/>
        <v>61538.91995</v>
      </c>
      <c r="Z25" s="65">
        <f t="shared" si="4"/>
        <v>14</v>
      </c>
    </row>
    <row r="26" spans="1:26" ht="24">
      <c r="A26" s="48" t="s">
        <v>105</v>
      </c>
      <c r="B26" s="64" t="s">
        <v>128</v>
      </c>
      <c r="C26" s="65" t="s">
        <v>52</v>
      </c>
      <c r="D26" s="65" t="s">
        <v>52</v>
      </c>
      <c r="E26" s="65" t="s">
        <v>52</v>
      </c>
      <c r="F26" s="66">
        <f>H26+J26+L26</f>
        <v>16055401.80056</v>
      </c>
      <c r="G26" s="65" t="s">
        <v>52</v>
      </c>
      <c r="H26" s="107">
        <f>'[1]Адм зав'!H26+'[1]адм ильин'!H26+'[1]адм кузнецк'!H26+'[1]адм куйб'!H26+'[1]адм ордж'!H26+'[1]адм центр'!H26+'[1]адм города'!H26+'[1]градострой'!H26+'[1]защита нас'!H26+'[1]кгк'!H26+'[1]кжкх'!H26+'[1]коин'!H26+'[1]коос'!H26+'[1]ксз'!H26+'[1]куми'!H26+'[1]снд'!H26+'[1]спорт'!H26+'[1]удкх'!H26+'[1]укс'!H26+'[1]культ'!H26+'[1]опека'!H26+'[1]утис'!H26+'[1]фин'!H26</f>
        <v>15892587.27173</v>
      </c>
      <c r="I26" s="65" t="s">
        <v>52</v>
      </c>
      <c r="J26" s="107">
        <f>'[1]Адм зав'!J26+'[1]адм ильин'!J26+'[1]адм кузнецк'!J26+'[1]адм куйб'!J26+'[1]адм ордж'!J26+'[1]адм центр'!J26+'[1]адм города'!J26+'[1]градострой'!J26+'[1]защита нас'!J26+'[1]кгк'!J26+'[1]кжкх'!J26+'[1]коин'!J26+'[1]коос'!J26+'[1]ксз'!J26+'[1]куми'!J26+'[1]снд'!J26+'[1]спорт'!J26+'[1]удкх'!J26+'[1]укс'!J26+'[1]культ'!J26+'[1]опека'!J26+'[1]утис'!J26+'[1]фин'!J26</f>
        <v>162814.52883</v>
      </c>
      <c r="K26" s="65" t="s">
        <v>52</v>
      </c>
      <c r="L26" s="66"/>
      <c r="M26" s="65" t="s">
        <v>52</v>
      </c>
      <c r="N26" s="65" t="s">
        <v>52</v>
      </c>
      <c r="O26" s="65" t="s">
        <v>52</v>
      </c>
      <c r="P26" s="65" t="s">
        <v>52</v>
      </c>
      <c r="Q26" s="65" t="s">
        <v>52</v>
      </c>
      <c r="R26" s="65" t="s">
        <v>52</v>
      </c>
      <c r="S26" s="65" t="s">
        <v>52</v>
      </c>
      <c r="T26" s="65" t="s">
        <v>52</v>
      </c>
      <c r="U26" s="65" t="s">
        <v>52</v>
      </c>
      <c r="V26" s="65" t="s">
        <v>52</v>
      </c>
      <c r="W26" s="65" t="s">
        <v>52</v>
      </c>
      <c r="X26" s="65" t="s">
        <v>52</v>
      </c>
      <c r="Y26" s="65" t="s">
        <v>52</v>
      </c>
      <c r="Z26" s="65" t="s">
        <v>52</v>
      </c>
    </row>
    <row r="27" spans="1:15" ht="12.75">
      <c r="A27" s="45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9" ht="12.75">
      <c r="A29" s="67" t="s">
        <v>129</v>
      </c>
    </row>
    <row r="30" ht="12.75">
      <c r="A30" s="67" t="s">
        <v>130</v>
      </c>
    </row>
    <row r="31" ht="12.75">
      <c r="A31" s="10" t="s">
        <v>131</v>
      </c>
    </row>
    <row r="32" ht="12.75">
      <c r="A32" s="10" t="s">
        <v>132</v>
      </c>
    </row>
    <row r="33" ht="12.75">
      <c r="A33" s="10" t="s">
        <v>133</v>
      </c>
    </row>
    <row r="34" ht="12.75">
      <c r="A34" s="10" t="s">
        <v>134</v>
      </c>
    </row>
    <row r="35" spans="1:11" ht="66.75" customHeight="1">
      <c r="A35" s="141" t="s">
        <v>135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</row>
    <row r="36" spans="1:11" ht="12.75">
      <c r="A36" s="10" t="s">
        <v>136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1:11" ht="12.75">
      <c r="A37" s="10" t="s">
        <v>137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ht="12.75">
      <c r="A38" s="38"/>
    </row>
    <row r="39" spans="1:2" ht="12.75">
      <c r="A39" s="89" t="s">
        <v>174</v>
      </c>
      <c r="B39" s="103"/>
    </row>
    <row r="40" spans="1:2" ht="12.75">
      <c r="A40" s="89" t="s">
        <v>171</v>
      </c>
      <c r="B40" s="103"/>
    </row>
  </sheetData>
  <sheetProtection/>
  <mergeCells count="24">
    <mergeCell ref="T7:T9"/>
    <mergeCell ref="B3:N3"/>
    <mergeCell ref="B4:N4"/>
    <mergeCell ref="B5:N5"/>
    <mergeCell ref="F7:O7"/>
    <mergeCell ref="O8:O9"/>
    <mergeCell ref="N8:N9"/>
    <mergeCell ref="P7:S7"/>
    <mergeCell ref="L8:M8"/>
    <mergeCell ref="A7:A9"/>
    <mergeCell ref="B7:B9"/>
    <mergeCell ref="C7:E8"/>
    <mergeCell ref="R8:R9"/>
    <mergeCell ref="S8:S9"/>
    <mergeCell ref="A35:K35"/>
    <mergeCell ref="J8:K8"/>
    <mergeCell ref="F8:G8"/>
    <mergeCell ref="H8:I8"/>
    <mergeCell ref="Z7:Z9"/>
    <mergeCell ref="X7:Y8"/>
    <mergeCell ref="U7:U9"/>
    <mergeCell ref="V7:W8"/>
    <mergeCell ref="Q8:Q9"/>
    <mergeCell ref="P8:P9"/>
  </mergeCells>
  <printOptions/>
  <pageMargins left="0.393700778484344" right="0.393700778484344" top="0.393700778484344" bottom="0.393700778484344" header="0.511811017990112" footer="0.511811017990112"/>
  <pageSetup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16" sqref="C16"/>
    </sheetView>
  </sheetViews>
  <sheetFormatPr defaultColWidth="9.00390625" defaultRowHeight="15"/>
  <cols>
    <col min="1" max="1" width="6.8515625" style="1" customWidth="1"/>
    <col min="2" max="2" width="35.00390625" style="1" customWidth="1"/>
    <col min="3" max="3" width="20.28125" style="2" customWidth="1"/>
    <col min="4" max="4" width="23.8515625" style="2" customWidth="1"/>
    <col min="5" max="5" width="15.00390625" style="2" customWidth="1"/>
    <col min="6" max="6" width="13.28125" style="2" customWidth="1"/>
    <col min="7" max="7" width="13.421875" style="2" customWidth="1"/>
    <col min="8" max="8" width="22.421875" style="2" customWidth="1"/>
    <col min="9" max="9" width="9.00390625" style="2" customWidth="1"/>
    <col min="10" max="16384" width="9.00390625" style="2" customWidth="1"/>
  </cols>
  <sheetData>
    <row r="1" ht="12.75" customHeight="1">
      <c r="D1" s="70" t="s">
        <v>175</v>
      </c>
    </row>
    <row r="2" spans="7:8" ht="12.75" customHeight="1">
      <c r="G2" s="10"/>
      <c r="H2" s="10"/>
    </row>
    <row r="3" spans="1:7" ht="39.75" customHeight="1">
      <c r="A3" s="4"/>
      <c r="B3" s="121" t="s">
        <v>140</v>
      </c>
      <c r="C3" s="121"/>
      <c r="D3" s="121"/>
      <c r="E3" s="71"/>
      <c r="F3" s="71"/>
      <c r="G3" s="71"/>
    </row>
    <row r="4" spans="1:7" s="43" customFormat="1" ht="15.75">
      <c r="A4" s="44" t="s">
        <v>141</v>
      </c>
      <c r="B4" s="69"/>
      <c r="C4" s="69"/>
      <c r="D4" s="69"/>
      <c r="E4" s="72"/>
      <c r="F4" s="72"/>
      <c r="G4" s="72"/>
    </row>
    <row r="5" spans="3:8" s="43" customFormat="1" ht="15" customHeight="1">
      <c r="C5" s="9" t="s">
        <v>142</v>
      </c>
      <c r="D5" s="73"/>
      <c r="E5" s="73"/>
      <c r="F5" s="73"/>
      <c r="G5" s="73"/>
      <c r="H5" s="73"/>
    </row>
    <row r="6" spans="3:4" s="43" customFormat="1" ht="15" customHeight="1">
      <c r="C6" s="9"/>
      <c r="D6" s="9"/>
    </row>
    <row r="7" spans="1:8" s="5" customFormat="1" ht="29.25" customHeight="1">
      <c r="A7" s="74" t="s">
        <v>77</v>
      </c>
      <c r="B7" s="74" t="s">
        <v>143</v>
      </c>
      <c r="C7" s="74" t="s">
        <v>144</v>
      </c>
      <c r="D7" s="74" t="s">
        <v>145</v>
      </c>
      <c r="E7" s="75"/>
      <c r="F7" s="75"/>
      <c r="G7" s="75"/>
      <c r="H7" s="75"/>
    </row>
    <row r="8" spans="1:8" s="5" customFormat="1" ht="15.75">
      <c r="A8" s="76" t="s">
        <v>39</v>
      </c>
      <c r="B8" s="77" t="s">
        <v>146</v>
      </c>
      <c r="C8" s="110">
        <v>34</v>
      </c>
      <c r="D8" s="110">
        <v>158</v>
      </c>
      <c r="E8" s="78"/>
      <c r="F8" s="78"/>
      <c r="G8" s="78"/>
      <c r="H8" s="78"/>
    </row>
    <row r="9" spans="1:8" s="5" customFormat="1" ht="15.75">
      <c r="A9" s="76" t="s">
        <v>54</v>
      </c>
      <c r="B9" s="77" t="s">
        <v>147</v>
      </c>
      <c r="C9" s="110">
        <v>267</v>
      </c>
      <c r="D9" s="110">
        <v>267</v>
      </c>
      <c r="E9" s="78"/>
      <c r="F9" s="78"/>
      <c r="G9" s="78"/>
      <c r="H9" s="78"/>
    </row>
    <row r="10" spans="1:8" s="5" customFormat="1" ht="47.25">
      <c r="A10" s="76" t="s">
        <v>104</v>
      </c>
      <c r="B10" s="77" t="s">
        <v>148</v>
      </c>
      <c r="C10" s="79">
        <v>0</v>
      </c>
      <c r="D10" s="79" t="s">
        <v>52</v>
      </c>
      <c r="E10" s="78"/>
      <c r="F10" s="78"/>
      <c r="G10" s="78"/>
      <c r="H10" s="78"/>
    </row>
    <row r="12" ht="12.75">
      <c r="B12" s="67" t="s">
        <v>149</v>
      </c>
    </row>
    <row r="13" ht="12.75">
      <c r="B13" s="67"/>
    </row>
    <row r="14" ht="12" customHeight="1"/>
    <row r="15" spans="2:5" ht="12.75">
      <c r="B15" s="92" t="s">
        <v>138</v>
      </c>
      <c r="C15" s="92"/>
      <c r="D15" s="93"/>
      <c r="E15" s="91" t="s">
        <v>165</v>
      </c>
    </row>
    <row r="16" spans="2:5" ht="12.75" customHeight="1">
      <c r="B16" s="94"/>
      <c r="C16" s="94"/>
      <c r="D16" s="90" t="s">
        <v>150</v>
      </c>
      <c r="E16" s="91"/>
    </row>
    <row r="17" spans="2:5" ht="12.75">
      <c r="B17" s="92" t="s">
        <v>166</v>
      </c>
      <c r="C17" s="92"/>
      <c r="D17" s="91"/>
      <c r="E17" s="91"/>
    </row>
  </sheetData>
  <sheetProtection/>
  <mergeCells count="1">
    <mergeCell ref="B3:D3"/>
  </mergeCells>
  <printOptions/>
  <pageMargins left="0.708661377429962" right="0.708661377429962" top="0.748031497001648" bottom="0.748031497001648" header="0.31496062874794" footer="0.31496062874794"/>
  <pageSetup fitToHeight="10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20" sqref="E20"/>
    </sheetView>
  </sheetViews>
  <sheetFormatPr defaultColWidth="9.00390625" defaultRowHeight="15"/>
  <cols>
    <col min="1" max="1" width="43.28125" style="1" customWidth="1"/>
    <col min="2" max="2" width="13.57421875" style="1" customWidth="1"/>
    <col min="3" max="3" width="15.7109375" style="1" customWidth="1"/>
    <col min="4" max="4" width="14.421875" style="2" customWidth="1"/>
    <col min="5" max="5" width="16.421875" style="2" customWidth="1"/>
    <col min="6" max="6" width="15.28125" style="2" customWidth="1"/>
    <col min="7" max="7" width="17.28125" style="2" customWidth="1"/>
    <col min="8" max="8" width="15.00390625" style="2" customWidth="1"/>
    <col min="9" max="9" width="13.28125" style="2" customWidth="1"/>
    <col min="10" max="10" width="13.421875" style="2" customWidth="1"/>
    <col min="11" max="11" width="22.421875" style="2" customWidth="1"/>
    <col min="12" max="12" width="9.00390625" style="2" customWidth="1"/>
    <col min="13" max="16384" width="9.00390625" style="2" customWidth="1"/>
  </cols>
  <sheetData>
    <row r="1" ht="12.75" customHeight="1">
      <c r="G1" s="70" t="s">
        <v>139</v>
      </c>
    </row>
    <row r="2" spans="10:11" ht="12.75" customHeight="1">
      <c r="J2" s="10"/>
      <c r="K2" s="10"/>
    </row>
    <row r="3" spans="1:10" ht="15.75" customHeight="1">
      <c r="A3" s="121" t="s">
        <v>151</v>
      </c>
      <c r="B3" s="121"/>
      <c r="C3" s="121"/>
      <c r="D3" s="121"/>
      <c r="E3" s="121"/>
      <c r="F3" s="121"/>
      <c r="G3" s="121"/>
      <c r="H3" s="71"/>
      <c r="I3" s="71"/>
      <c r="J3" s="71"/>
    </row>
    <row r="4" spans="1:10" s="43" customFormat="1" ht="15.75">
      <c r="A4" s="44" t="s">
        <v>141</v>
      </c>
      <c r="B4" s="127" t="s">
        <v>164</v>
      </c>
      <c r="C4" s="128"/>
      <c r="D4" s="128"/>
      <c r="E4" s="128"/>
      <c r="F4" s="128"/>
      <c r="G4" s="72"/>
      <c r="H4" s="72"/>
      <c r="I4" s="72"/>
      <c r="J4" s="72"/>
    </row>
    <row r="5" spans="4:11" s="43" customFormat="1" ht="15" customHeight="1">
      <c r="D5" s="9" t="s">
        <v>142</v>
      </c>
      <c r="E5" s="73"/>
      <c r="F5" s="73"/>
      <c r="G5" s="73"/>
      <c r="H5" s="73"/>
      <c r="I5" s="73"/>
      <c r="J5" s="73"/>
      <c r="K5" s="73"/>
    </row>
    <row r="6" spans="4:7" s="43" customFormat="1" ht="15" customHeight="1">
      <c r="D6" s="9"/>
      <c r="E6" s="9"/>
      <c r="F6" s="9"/>
      <c r="G6" s="9"/>
    </row>
    <row r="7" spans="1:7" s="43" customFormat="1" ht="48" customHeight="1">
      <c r="A7" s="164" t="s">
        <v>152</v>
      </c>
      <c r="B7" s="166" t="s">
        <v>153</v>
      </c>
      <c r="C7" s="167"/>
      <c r="D7" s="166" t="s">
        <v>154</v>
      </c>
      <c r="E7" s="167"/>
      <c r="F7" s="166" t="s">
        <v>155</v>
      </c>
      <c r="G7" s="167"/>
    </row>
    <row r="8" spans="1:11" ht="75.75" customHeight="1">
      <c r="A8" s="165"/>
      <c r="B8" s="74" t="s">
        <v>102</v>
      </c>
      <c r="C8" s="74" t="s">
        <v>156</v>
      </c>
      <c r="D8" s="74" t="s">
        <v>102</v>
      </c>
      <c r="E8" s="74" t="s">
        <v>157</v>
      </c>
      <c r="F8" s="74" t="s">
        <v>102</v>
      </c>
      <c r="G8" s="74" t="s">
        <v>158</v>
      </c>
      <c r="H8" s="80"/>
      <c r="I8" s="80"/>
      <c r="J8" s="80"/>
      <c r="K8" s="80"/>
    </row>
    <row r="9" spans="1:11" ht="12.75">
      <c r="A9" s="82" t="s">
        <v>39</v>
      </c>
      <c r="B9" s="82" t="s">
        <v>54</v>
      </c>
      <c r="C9" s="82" t="s">
        <v>104</v>
      </c>
      <c r="D9" s="82" t="s">
        <v>105</v>
      </c>
      <c r="E9" s="82" t="s">
        <v>106</v>
      </c>
      <c r="F9" s="82" t="s">
        <v>159</v>
      </c>
      <c r="G9" s="82" t="s">
        <v>160</v>
      </c>
      <c r="H9" s="81"/>
      <c r="I9" s="81"/>
      <c r="J9" s="81"/>
      <c r="K9" s="81"/>
    </row>
    <row r="10" spans="1:11" ht="48.75" customHeight="1">
      <c r="A10" s="83" t="s">
        <v>161</v>
      </c>
      <c r="B10" s="95">
        <v>78</v>
      </c>
      <c r="C10" s="96">
        <v>113577.3</v>
      </c>
      <c r="D10" s="85">
        <v>516</v>
      </c>
      <c r="E10" s="97">
        <v>52118.98</v>
      </c>
      <c r="F10" s="85">
        <v>0</v>
      </c>
      <c r="G10" s="85">
        <v>0</v>
      </c>
      <c r="H10" s="81"/>
      <c r="I10" s="81"/>
      <c r="J10" s="81"/>
      <c r="K10" s="81"/>
    </row>
    <row r="11" spans="1:11" ht="31.5">
      <c r="A11" s="83" t="s">
        <v>162</v>
      </c>
      <c r="B11" s="95">
        <v>33</v>
      </c>
      <c r="C11" s="96">
        <v>8286.28</v>
      </c>
      <c r="D11" s="85">
        <v>41</v>
      </c>
      <c r="E11" s="97">
        <v>5048.98</v>
      </c>
      <c r="F11" s="85">
        <v>0</v>
      </c>
      <c r="G11" s="85">
        <v>0</v>
      </c>
      <c r="H11" s="81"/>
      <c r="I11" s="81"/>
      <c r="J11" s="81"/>
      <c r="K11" s="81"/>
    </row>
    <row r="12" spans="1:11" ht="99.75" customHeight="1">
      <c r="A12" s="83" t="s">
        <v>163</v>
      </c>
      <c r="B12" s="95">
        <v>173</v>
      </c>
      <c r="C12" s="96">
        <v>298348.5</v>
      </c>
      <c r="D12" s="85">
        <v>1910</v>
      </c>
      <c r="E12" s="97">
        <v>185061.28</v>
      </c>
      <c r="F12" s="85">
        <v>2</v>
      </c>
      <c r="G12" s="85">
        <v>305.69</v>
      </c>
      <c r="H12" s="81"/>
      <c r="I12" s="81"/>
      <c r="J12" s="81"/>
      <c r="K12" s="81"/>
    </row>
    <row r="13" ht="12.75">
      <c r="C13" s="67"/>
    </row>
    <row r="14" ht="12.75">
      <c r="C14" s="67"/>
    </row>
    <row r="15" ht="12" customHeight="1"/>
    <row r="16" spans="1:4" ht="12.75">
      <c r="A16" s="92" t="s">
        <v>138</v>
      </c>
      <c r="B16" s="92"/>
      <c r="C16" s="93"/>
      <c r="D16" s="91" t="s">
        <v>167</v>
      </c>
    </row>
    <row r="17" spans="1:7" ht="12.75" customHeight="1">
      <c r="A17" s="94"/>
      <c r="B17" s="94"/>
      <c r="C17" s="90" t="s">
        <v>150</v>
      </c>
      <c r="D17" s="91"/>
      <c r="F17" s="3"/>
      <c r="G17" s="3"/>
    </row>
    <row r="18" spans="1:4" ht="12.75">
      <c r="A18" s="92" t="s">
        <v>168</v>
      </c>
      <c r="B18" s="92"/>
      <c r="C18" s="91"/>
      <c r="D18" s="91"/>
    </row>
  </sheetData>
  <sheetProtection/>
  <mergeCells count="6">
    <mergeCell ref="A3:G3"/>
    <mergeCell ref="B4:F4"/>
    <mergeCell ref="A7:A8"/>
    <mergeCell ref="B7:C7"/>
    <mergeCell ref="D7:E7"/>
    <mergeCell ref="F7:G7"/>
  </mergeCells>
  <printOptions/>
  <pageMargins left="0.708661377429962" right="0.708661377429962" top="0.748031497001648" bottom="0.748031497001648" header="0.31496062874794" footer="0.3149606287479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2023-01-30T09:15:46Z</cp:lastPrinted>
  <dcterms:created xsi:type="dcterms:W3CDTF">2023-01-30T01:57:56Z</dcterms:created>
  <dcterms:modified xsi:type="dcterms:W3CDTF">2023-02-13T03:11:47Z</dcterms:modified>
  <cp:category/>
  <cp:version/>
  <cp:contentType/>
  <cp:contentStatus/>
</cp:coreProperties>
</file>